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65446" windowWidth="12120" windowHeight="8805" tabRatio="835" activeTab="0"/>
  </bookViews>
  <sheets>
    <sheet name="L-3星取表" sheetId="1" r:id="rId1"/>
  </sheets>
  <definedNames>
    <definedName name="_xlnm.Print_Area" localSheetId="0">'L-3星取表'!$A$1:$Y$37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
例ＳＬ-３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18" authorId="0">
      <text>
        <r>
          <rPr>
            <b/>
            <sz val="9"/>
            <rFont val="ＭＳ Ｐゴシック"/>
            <family val="3"/>
          </rPr>
          <t>試合時間を記入してください。
ＳＬ　１０－５－１０
ＬＬ　１５－５－１５
Ｌ　２０－５－２０</t>
        </r>
      </text>
    </comment>
    <comment ref="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<sst xmlns="http://schemas.openxmlformats.org/spreadsheetml/2006/main" count="154" uniqueCount="55">
  <si>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</si>
  <si>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</si>
  <si>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</si>
  <si>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</si>
  <si>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</si>
  <si>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</si>
  <si>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</si>
  <si>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</si>
  <si>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</si>
  <si>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携帯</t>
  </si>
  <si>
    <t>※自動表ですので左下半分のみ記入して下さい。</t>
  </si>
  <si>
    <t>☆☆</t>
  </si>
  <si>
    <t>主審</t>
  </si>
  <si>
    <t>副審</t>
  </si>
  <si>
    <t>勝点</t>
  </si>
  <si>
    <t>月</t>
  </si>
  <si>
    <t>日</t>
  </si>
  <si>
    <t>得点</t>
  </si>
  <si>
    <t>失点</t>
  </si>
  <si>
    <t>ＮＯ</t>
  </si>
  <si>
    <t>キックオフ</t>
  </si>
  <si>
    <t>予　　選　　リ　　ー　　グ</t>
  </si>
  <si>
    <t xml:space="preserve"> </t>
  </si>
  <si>
    <t>TEL</t>
  </si>
  <si>
    <t>美晴ＳＣ</t>
  </si>
  <si>
    <t>（日）</t>
  </si>
  <si>
    <t>　　　　　連絡先　橋口あゆみ</t>
  </si>
  <si>
    <t>美晴</t>
  </si>
  <si>
    <t>第61回   あすなろ杯少年サッカー大会</t>
  </si>
  <si>
    <t>美晴SC</t>
  </si>
  <si>
    <t>南ヶ丘KC</t>
  </si>
  <si>
    <t>六浦毎日SS</t>
  </si>
  <si>
    <t>飯島FC</t>
  </si>
  <si>
    <t>磯子フレンズSC</t>
  </si>
  <si>
    <t>L-3</t>
  </si>
  <si>
    <t>20-5-20</t>
  </si>
  <si>
    <t>飯島</t>
  </si>
  <si>
    <t>磯子</t>
  </si>
  <si>
    <t>六浦</t>
  </si>
  <si>
    <t>南ヶ丘</t>
  </si>
  <si>
    <t>会場：野庭中学校</t>
  </si>
  <si>
    <t>会場：笹下中学校</t>
  </si>
  <si>
    <t>3　　-　　0</t>
  </si>
  <si>
    <t>1　　-　　2</t>
  </si>
  <si>
    <t>2　　-　　0</t>
  </si>
  <si>
    <t>延期</t>
  </si>
  <si>
    <t>●</t>
  </si>
  <si>
    <t>○</t>
  </si>
  <si>
    <t>会場：ひの特別支援学校</t>
  </si>
  <si>
    <t>1　　-　　0</t>
  </si>
  <si>
    <t>1　　-　　5</t>
  </si>
  <si>
    <t>0　　-　　1</t>
  </si>
  <si>
    <t>2　　-　　3</t>
  </si>
  <si>
    <t>1　　-　　0</t>
  </si>
  <si>
    <t>0　　-　　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</si>
</sst>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HGS創英角ﾎﾟｯﾌﾟ体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b/>
      <sz val="7.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8.5"/>
      <color indexed="10"/>
      <name val="ＭＳ Ｐゴシック"/>
      <family val="3"/>
    </font>
    <font>
      <b/>
      <sz val="9"/>
      <color indexed="2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.5"/>
      <color rgb="FFFF0000"/>
      <name val="ＭＳ Ｐゴシック"/>
      <family val="3"/>
    </font>
    <font>
      <b/>
      <sz val="9"/>
      <color theme="2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18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180" fontId="1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 shrinkToFit="1"/>
    </xf>
    <xf numFmtId="0" fontId="4" fillId="32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shrinkToFit="1"/>
    </xf>
    <xf numFmtId="0" fontId="5" fillId="34" borderId="26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center" vertical="center"/>
      <protection/>
    </xf>
    <xf numFmtId="0" fontId="5" fillId="34" borderId="29" xfId="62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1" fillId="0" borderId="18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49" fontId="61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1星取対戦" xfId="61"/>
    <cellStyle name="標準_35星取表6チーム _あすなろ大会L－１ブロック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7"/>
  <sheetViews>
    <sheetView showGridLines="0" tabSelected="1" zoomScalePageLayoutView="0" workbookViewId="0" topLeftCell="A1">
      <selection activeCell="V4" sqref="V4:Y4"/>
    </sheetView>
  </sheetViews>
  <sheetFormatPr defaultColWidth="9.00390625" defaultRowHeight="13.5"/>
  <cols>
    <col min="1" max="1" width="2.625" style="45" customWidth="1"/>
    <col min="2" max="2" width="16.375" style="45" customWidth="1"/>
    <col min="3" max="25" width="3.125" style="45" customWidth="1"/>
    <col min="26" max="26" width="3.375" style="33" customWidth="1"/>
    <col min="27" max="16384" width="9.00390625" style="8" customWidth="1"/>
  </cols>
  <sheetData>
    <row r="1" spans="1:26" ht="24.75" customHeight="1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10"/>
    </row>
    <row r="2" spans="1:2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0"/>
    </row>
    <row r="3" spans="1:26" s="7" customFormat="1" ht="18" customHeight="1">
      <c r="A3" s="15"/>
      <c r="B3" s="15"/>
      <c r="C3" s="5"/>
      <c r="D3" s="5"/>
      <c r="E3" s="5"/>
      <c r="F3" s="5"/>
      <c r="G3" s="5"/>
      <c r="H3" s="5"/>
      <c r="I3" s="5"/>
      <c r="J3" s="5"/>
      <c r="K3" s="5"/>
      <c r="L3" s="75" t="s">
        <v>8</v>
      </c>
      <c r="M3" s="75"/>
      <c r="N3" s="75"/>
      <c r="O3" s="75"/>
      <c r="P3" s="76" t="s">
        <v>24</v>
      </c>
      <c r="Q3" s="76"/>
      <c r="R3" s="76"/>
      <c r="S3" s="75" t="s">
        <v>23</v>
      </c>
      <c r="T3" s="75"/>
      <c r="U3" s="75"/>
      <c r="V3" s="77"/>
      <c r="W3" s="77"/>
      <c r="X3" s="77"/>
      <c r="Y3" s="77"/>
      <c r="Z3" s="11"/>
    </row>
    <row r="4" spans="1:26" s="7" customFormat="1" ht="18" customHeight="1">
      <c r="A4" s="68" t="s">
        <v>34</v>
      </c>
      <c r="B4" s="68"/>
      <c r="C4" s="68"/>
      <c r="D4" s="68"/>
      <c r="E4" s="5"/>
      <c r="F4" s="5"/>
      <c r="G4" s="5"/>
      <c r="H4" s="5"/>
      <c r="I4" s="5"/>
      <c r="J4" s="5"/>
      <c r="K4" s="5"/>
      <c r="L4" s="50" t="s">
        <v>26</v>
      </c>
      <c r="M4" s="9"/>
      <c r="N4" s="47"/>
      <c r="O4" s="9"/>
      <c r="P4" s="48"/>
      <c r="Q4" s="49"/>
      <c r="R4" s="49"/>
      <c r="S4" s="78" t="s">
        <v>9</v>
      </c>
      <c r="T4" s="78"/>
      <c r="U4" s="78"/>
      <c r="V4" s="79"/>
      <c r="W4" s="79"/>
      <c r="X4" s="79"/>
      <c r="Y4" s="79"/>
      <c r="Z4" s="11"/>
    </row>
    <row r="5" spans="1:28" ht="15" customHeight="1">
      <c r="A5" s="16" t="s">
        <v>0</v>
      </c>
      <c r="B5" s="17" t="s">
        <v>1</v>
      </c>
      <c r="C5" s="80" t="str">
        <f>IF(B6="","",B6)</f>
        <v>美晴SC</v>
      </c>
      <c r="D5" s="81"/>
      <c r="E5" s="82"/>
      <c r="F5" s="83" t="str">
        <f>IF(B8="","",B8)</f>
        <v>南ヶ丘KC</v>
      </c>
      <c r="G5" s="81"/>
      <c r="H5" s="82"/>
      <c r="I5" s="83" t="str">
        <f>IF(B10="","",B10)</f>
        <v>六浦毎日SS</v>
      </c>
      <c r="J5" s="81"/>
      <c r="K5" s="82"/>
      <c r="L5" s="83" t="str">
        <f>IF(B12="","",B12)</f>
        <v>飯島FC</v>
      </c>
      <c r="M5" s="81"/>
      <c r="N5" s="82"/>
      <c r="O5" s="83" t="str">
        <f>IF(B14="","",B14)</f>
        <v>磯子フレンズSC</v>
      </c>
      <c r="P5" s="81"/>
      <c r="Q5" s="82"/>
      <c r="R5" s="18" t="s">
        <v>2</v>
      </c>
      <c r="S5" s="18" t="s">
        <v>3</v>
      </c>
      <c r="T5" s="18" t="s">
        <v>4</v>
      </c>
      <c r="U5" s="19" t="s">
        <v>14</v>
      </c>
      <c r="V5" s="20" t="s">
        <v>17</v>
      </c>
      <c r="W5" s="20" t="s">
        <v>18</v>
      </c>
      <c r="X5" s="21" t="s">
        <v>5</v>
      </c>
      <c r="Y5" s="19" t="s">
        <v>6</v>
      </c>
      <c r="Z5" s="11"/>
      <c r="AA5" s="6"/>
      <c r="AB5" s="7"/>
    </row>
    <row r="6" spans="1:28" ht="15" customHeight="1">
      <c r="A6" s="84">
        <v>1</v>
      </c>
      <c r="B6" s="86" t="s">
        <v>29</v>
      </c>
      <c r="C6" s="88" t="s">
        <v>11</v>
      </c>
      <c r="D6" s="89"/>
      <c r="E6" s="90"/>
      <c r="F6" s="94" t="str">
        <f>IF(C8="○","●",IF(C8="●","○",IF(C8="","","△")))</f>
        <v>●</v>
      </c>
      <c r="G6" s="89"/>
      <c r="H6" s="90"/>
      <c r="I6" s="94" t="str">
        <f>IF(C10="○","●",IF(C10="●","○",IF(C10="","","△")))</f>
        <v>●</v>
      </c>
      <c r="J6" s="89"/>
      <c r="K6" s="90"/>
      <c r="L6" s="94" t="str">
        <f>IF(C12="○","●",IF(C12="●","○",IF(C12="","","△")))</f>
        <v>●</v>
      </c>
      <c r="M6" s="89"/>
      <c r="N6" s="90"/>
      <c r="O6" s="94" t="str">
        <f>IF(C14="○","●",IF(C14="●","○",IF(C14="","","△")))</f>
        <v>●</v>
      </c>
      <c r="P6" s="89"/>
      <c r="Q6" s="90"/>
      <c r="R6" s="95">
        <f>IF(COUNTIF(C6:Q6,"")=20,"",COUNTIF(C6:Q6,"○"))</f>
        <v>0</v>
      </c>
      <c r="S6" s="95">
        <f>IF(COUNTIF(C6:Q6,"")=20,"",COUNTIF(C6:Q6,"●"))</f>
        <v>4</v>
      </c>
      <c r="T6" s="95">
        <f>IF(COUNTIF(C6:Q6,"")=20,"",COUNTIF(C6:Q6,"△"))</f>
        <v>0</v>
      </c>
      <c r="U6" s="97">
        <f>IF(R6="","",R6*3+T6)</f>
        <v>0</v>
      </c>
      <c r="V6" s="99">
        <f>IF(COUNTIF(C6:Q6,"")=20,"",IF(C7="",0,C7)+IF(F7="",0,F7)+IF(I7="",0,I7)+IF(L7="",0,L7)+IF(O7="",0,O7))</f>
        <v>1</v>
      </c>
      <c r="W6" s="99">
        <f>IF(COUNTIF(C6:Q6,"")=20,"",IF(E7="",0,E7)+IF(H7="",0,H7)+IF(K7="",0,K7)+IF(N7="",0,N7)+IF(Q7="",0,Q7))</f>
        <v>11</v>
      </c>
      <c r="X6" s="95">
        <f>IF(COUNTIF(C6:Q6,"")=20,"",V6-W6)</f>
        <v>-10</v>
      </c>
      <c r="Y6" s="97">
        <f>IF(COUNTIF(C6:Q6,"")=20,"",RANK(Z6,$Z$6:$Z$15,0))</f>
        <v>5</v>
      </c>
      <c r="Z6" s="100">
        <f>IF(COUNTIF(C6:Q6,"")=20,"",IF(U6="",0,U6*10000)+X6*500+V6*10)</f>
        <v>-4990</v>
      </c>
      <c r="AA6" s="6"/>
      <c r="AB6" s="7"/>
    </row>
    <row r="7" spans="1:28" ht="15" customHeight="1">
      <c r="A7" s="85"/>
      <c r="B7" s="87"/>
      <c r="C7" s="91"/>
      <c r="D7" s="92"/>
      <c r="E7" s="93"/>
      <c r="F7" s="1">
        <f>IF(E9="","",E9)</f>
        <v>0</v>
      </c>
      <c r="G7" s="2" t="s">
        <v>7</v>
      </c>
      <c r="H7" s="1">
        <f>IF(C9="","",C9)</f>
        <v>2</v>
      </c>
      <c r="I7" s="3">
        <f>IF(E11="","",E11)</f>
        <v>0</v>
      </c>
      <c r="J7" s="2" t="s">
        <v>7</v>
      </c>
      <c r="K7" s="4">
        <f>IF(C11="","",C11)</f>
        <v>1</v>
      </c>
      <c r="L7" s="1">
        <f>IF(E13="","",E13)</f>
        <v>0</v>
      </c>
      <c r="M7" s="2" t="s">
        <v>7</v>
      </c>
      <c r="N7" s="4">
        <f>IF(C13="","",C13)</f>
        <v>3</v>
      </c>
      <c r="O7" s="1">
        <f>IF(E15="","",E15)</f>
        <v>1</v>
      </c>
      <c r="P7" s="2" t="s">
        <v>7</v>
      </c>
      <c r="Q7" s="4">
        <f>IF(C15="","",C15)</f>
        <v>5</v>
      </c>
      <c r="R7" s="96"/>
      <c r="S7" s="96"/>
      <c r="T7" s="96"/>
      <c r="U7" s="98"/>
      <c r="V7" s="96"/>
      <c r="W7" s="96"/>
      <c r="X7" s="96"/>
      <c r="Y7" s="98"/>
      <c r="Z7" s="100"/>
      <c r="AA7" s="6"/>
      <c r="AB7" s="7"/>
    </row>
    <row r="8" spans="1:28" ht="15" customHeight="1">
      <c r="A8" s="101">
        <v>2</v>
      </c>
      <c r="B8" s="102" t="s">
        <v>30</v>
      </c>
      <c r="C8" s="104" t="s">
        <v>47</v>
      </c>
      <c r="D8" s="105"/>
      <c r="E8" s="106"/>
      <c r="F8" s="88" t="s">
        <v>11</v>
      </c>
      <c r="G8" s="89"/>
      <c r="H8" s="90"/>
      <c r="I8" s="94" t="str">
        <f>IF(F10="○","●",IF(F10="●","○",IF(F10="","","△")))</f>
        <v>○</v>
      </c>
      <c r="J8" s="89"/>
      <c r="K8" s="90"/>
      <c r="L8" s="94" t="str">
        <f>IF(F12="○","●",IF(F12="●","○",IF(F12="","","△")))</f>
        <v>○</v>
      </c>
      <c r="M8" s="89"/>
      <c r="N8" s="90"/>
      <c r="O8" s="94" t="str">
        <f>IF(F14="○","●",IF(F14="●","○",IF(F14="","","△")))</f>
        <v>○</v>
      </c>
      <c r="P8" s="89"/>
      <c r="Q8" s="90"/>
      <c r="R8" s="99">
        <f>IF(COUNTIF(C8:Q8,"")=20,"",COUNTIF(C8:Q8,"○"))</f>
        <v>4</v>
      </c>
      <c r="S8" s="95">
        <f>IF(COUNTIF(C8:Q8,"")=20,"",COUNTIF(C8:Q8,"●"))</f>
        <v>0</v>
      </c>
      <c r="T8" s="99">
        <f>IF(COUNTIF(C8:Q8,"")=20,"",COUNTIF(C8:Q8,"△"))</f>
        <v>0</v>
      </c>
      <c r="U8" s="107">
        <f>IF(R8="","",R8*3+T8)</f>
        <v>12</v>
      </c>
      <c r="V8" s="99">
        <f>IF(COUNTIF(C8:Q8,"")=20,"",IF(C9="",0,C9)+IF(F9="",0,F9)+IF(I9="",0,I9)+IF(L9="",0,L9)+IF(O9="",0,O9))</f>
        <v>11</v>
      </c>
      <c r="W8" s="99">
        <f>IF(COUNTIF(C8:Q8,"")=20,"",IF(E9="",0,E9)+IF(H9="",0,H9)+IF(K9="",0,K9)+IF(N9="",0,N9)+IF(Q9="",0,Q9))</f>
        <v>1</v>
      </c>
      <c r="X8" s="99">
        <f>IF(COUNTIF(C8:Q8,"")=20,"",V8-W8)</f>
        <v>10</v>
      </c>
      <c r="Y8" s="107">
        <f>IF(COUNTIF(C8:Q8,"")=20,"",RANK(Z8,$Z$6:$Z$15,0))</f>
        <v>1</v>
      </c>
      <c r="Z8" s="100">
        <f>IF(COUNTIF(C8:Q8,"")=20,"",IF(U8="",0,U8*10000)+X8*500+V8*10)</f>
        <v>125110</v>
      </c>
      <c r="AA8" s="6"/>
      <c r="AB8" s="7"/>
    </row>
    <row r="9" spans="1:28" ht="15" customHeight="1">
      <c r="A9" s="85"/>
      <c r="B9" s="103"/>
      <c r="C9" s="1">
        <v>2</v>
      </c>
      <c r="D9" s="2" t="s">
        <v>7</v>
      </c>
      <c r="E9" s="4">
        <v>0</v>
      </c>
      <c r="F9" s="91"/>
      <c r="G9" s="92"/>
      <c r="H9" s="93"/>
      <c r="I9" s="1">
        <f>IF(H11="","",H11)</f>
        <v>3</v>
      </c>
      <c r="J9" s="2" t="s">
        <v>7</v>
      </c>
      <c r="K9" s="4">
        <f>IF(F11="","",F11)</f>
        <v>0</v>
      </c>
      <c r="L9" s="1">
        <f>IF(H13="","",H13)</f>
        <v>1</v>
      </c>
      <c r="M9" s="2" t="s">
        <v>7</v>
      </c>
      <c r="N9" s="4">
        <f>IF(F13="","",F13)</f>
        <v>0</v>
      </c>
      <c r="O9" s="1">
        <f>IF(H15="","",H15)</f>
        <v>5</v>
      </c>
      <c r="P9" s="2" t="s">
        <v>7</v>
      </c>
      <c r="Q9" s="4">
        <f>IF(F15="","",F15)</f>
        <v>1</v>
      </c>
      <c r="R9" s="96"/>
      <c r="S9" s="96"/>
      <c r="T9" s="96"/>
      <c r="U9" s="98"/>
      <c r="V9" s="96"/>
      <c r="W9" s="96"/>
      <c r="X9" s="96"/>
      <c r="Y9" s="98"/>
      <c r="Z9" s="100"/>
      <c r="AA9" s="6"/>
      <c r="AB9" s="7"/>
    </row>
    <row r="10" spans="1:28" ht="15" customHeight="1">
      <c r="A10" s="101">
        <v>3</v>
      </c>
      <c r="B10" s="102" t="s">
        <v>31</v>
      </c>
      <c r="C10" s="104" t="str">
        <f>IF(C11&gt;E11,"○",IF(C11&lt;E11,"●",IF(C11="","","△")))</f>
        <v>○</v>
      </c>
      <c r="D10" s="105"/>
      <c r="E10" s="106"/>
      <c r="F10" s="104" t="s">
        <v>46</v>
      </c>
      <c r="G10" s="105"/>
      <c r="H10" s="106"/>
      <c r="I10" s="88" t="s">
        <v>11</v>
      </c>
      <c r="J10" s="89"/>
      <c r="K10" s="90"/>
      <c r="L10" s="94" t="str">
        <f>IF(I12="○","●",IF(I12="●","○",IF(I12="","","△")))</f>
        <v>○</v>
      </c>
      <c r="M10" s="89"/>
      <c r="N10" s="90"/>
      <c r="O10" s="94" t="str">
        <f>IF(I14="○","●",IF(I14="●","○",IF(I14="","","△")))</f>
        <v>○</v>
      </c>
      <c r="P10" s="89"/>
      <c r="Q10" s="90"/>
      <c r="R10" s="99">
        <f>IF(COUNTIF(C10:Q10,"")=20,"",COUNTIF(C10:Q10,"○"))</f>
        <v>3</v>
      </c>
      <c r="S10" s="95">
        <f>IF(COUNTIF(C10:Q10,"")=20,"",COUNTIF(C10:Q10,"●"))</f>
        <v>1</v>
      </c>
      <c r="T10" s="99">
        <f>IF(COUNTIF(C10:Q10,"")=20,"",COUNTIF(C10:Q10,"△"))</f>
        <v>0</v>
      </c>
      <c r="U10" s="107">
        <f>IF(R10="","",R10*3+T10)</f>
        <v>9</v>
      </c>
      <c r="V10" s="99">
        <f>IF(COUNTIF(C10:Q10,"")=20,"",IF(C11="",0,C11)+IF(F11="",0,F11)+IF(I11="",0,I11)+IF(L11="",0,L11)+IF(O11="",0,O11))</f>
        <v>5</v>
      </c>
      <c r="W10" s="99">
        <f>IF(COUNTIF(C10:Q10,"")=20,"",IF(E11="",0,E11)+IF(H11="",0,H11)+IF(K11="",0,K11)+IF(N11="",0,N11)+IF(Q11="",0,Q11))</f>
        <v>5</v>
      </c>
      <c r="X10" s="99">
        <f>IF(COUNTIF(C10:Q10,"")=20,"",V10-W10)</f>
        <v>0</v>
      </c>
      <c r="Y10" s="107">
        <f>IF(COUNTIF(C10:Q10,"")=20,"",RANK(Z10,$Z$6:$Z$15,0))</f>
        <v>2</v>
      </c>
      <c r="Z10" s="100">
        <f>IF(COUNTIF(C10:Q10,"")=20,"",IF(U10="",0,U10*10000)+X10*500+V10*10)</f>
        <v>90050</v>
      </c>
      <c r="AA10" s="6"/>
      <c r="AB10" s="7"/>
    </row>
    <row r="11" spans="1:28" ht="15" customHeight="1">
      <c r="A11" s="85"/>
      <c r="B11" s="103"/>
      <c r="C11" s="1">
        <v>1</v>
      </c>
      <c r="D11" s="2" t="s">
        <v>7</v>
      </c>
      <c r="E11" s="4">
        <v>0</v>
      </c>
      <c r="F11" s="1">
        <v>0</v>
      </c>
      <c r="G11" s="2" t="s">
        <v>7</v>
      </c>
      <c r="H11" s="4">
        <v>3</v>
      </c>
      <c r="I11" s="91"/>
      <c r="J11" s="92"/>
      <c r="K11" s="93"/>
      <c r="L11" s="1">
        <f>IF(K13="","",K13)</f>
        <v>3</v>
      </c>
      <c r="M11" s="2" t="s">
        <v>7</v>
      </c>
      <c r="N11" s="4">
        <f>IF(I13="","",I13)</f>
        <v>2</v>
      </c>
      <c r="O11" s="1">
        <f>IF(K15="","",K15)</f>
        <v>1</v>
      </c>
      <c r="P11" s="2" t="s">
        <v>7</v>
      </c>
      <c r="Q11" s="4">
        <f>IF(I15="","",I15)</f>
        <v>0</v>
      </c>
      <c r="R11" s="96"/>
      <c r="S11" s="96"/>
      <c r="T11" s="96"/>
      <c r="U11" s="98"/>
      <c r="V11" s="96"/>
      <c r="W11" s="96"/>
      <c r="X11" s="96"/>
      <c r="Y11" s="98"/>
      <c r="Z11" s="100"/>
      <c r="AA11" s="6"/>
      <c r="AB11" s="7"/>
    </row>
    <row r="12" spans="1:28" ht="15" customHeight="1">
      <c r="A12" s="101">
        <v>4</v>
      </c>
      <c r="B12" s="108" t="s">
        <v>32</v>
      </c>
      <c r="C12" s="104" t="str">
        <f>IF(C13&gt;E13,"○",IF(C13&lt;E13,"●",IF(C13="","","△")))</f>
        <v>○</v>
      </c>
      <c r="D12" s="105"/>
      <c r="E12" s="106"/>
      <c r="F12" s="109" t="str">
        <f>IF(F13&gt;H13,"○",IF(F13&lt;H13,"●",IF(F13="","","△")))</f>
        <v>●</v>
      </c>
      <c r="G12" s="110"/>
      <c r="H12" s="111"/>
      <c r="I12" s="104" t="str">
        <f>IF(I13&gt;K13,"○",IF(I13&lt;K13,"●",IF(I13="","","△")))</f>
        <v>●</v>
      </c>
      <c r="J12" s="105"/>
      <c r="K12" s="106"/>
      <c r="L12" s="88" t="s">
        <v>11</v>
      </c>
      <c r="M12" s="89"/>
      <c r="N12" s="90"/>
      <c r="O12" s="94" t="str">
        <f>IF(L14="○","●",IF(L14="●","○",IF(L14="","","△")))</f>
        <v>○</v>
      </c>
      <c r="P12" s="89"/>
      <c r="Q12" s="90"/>
      <c r="R12" s="99">
        <f>IF(COUNTIF(C12:Q12,"")=20,"",COUNTIF(C12:Q12,"○"))</f>
        <v>2</v>
      </c>
      <c r="S12" s="95">
        <f>IF(COUNTIF(C12:Q12,"")=20,"",COUNTIF(C12:Q12,"●"))</f>
        <v>2</v>
      </c>
      <c r="T12" s="99">
        <f>IF(COUNTIF(C12:Q12,"")=20,"",COUNTIF(C12:Q12,"△"))</f>
        <v>0</v>
      </c>
      <c r="U12" s="107">
        <f>IF(R12="","",R12*3+T12)</f>
        <v>6</v>
      </c>
      <c r="V12" s="99">
        <f>IF(COUNTIF(C12:Q12,"")=20,"",IF(C13="",0,C13)+IF(F13="",0,F13)+IF(I13="",0,I13)+IF(L13="",0,L13)+IF(O13="",0,O13))</f>
        <v>7</v>
      </c>
      <c r="W12" s="99">
        <f>IF(COUNTIF(C12:Q12,"")=20,"",IF(E13="",0,E13)+IF(H13="",0,H13)+IF(K13="",0,K13)+IF(N13="",0,N13)+IF(Q13="",0,Q13))</f>
        <v>5</v>
      </c>
      <c r="X12" s="99">
        <f>IF(COUNTIF(C12:Q12,"")=20,"",V12-W12)</f>
        <v>2</v>
      </c>
      <c r="Y12" s="107">
        <f>IF(COUNTIF(C12:Q12,"")=20,"",RANK(Z12,$Z$6:$Z$15,0))</f>
        <v>3</v>
      </c>
      <c r="Z12" s="100">
        <f>IF(COUNTIF(C12:Q12,"")=20,"",IF(U12="",0,U12*10000)+X12*500+V12*10)</f>
        <v>61070</v>
      </c>
      <c r="AA12" s="6"/>
      <c r="AB12" s="7"/>
    </row>
    <row r="13" spans="1:28" ht="15" customHeight="1">
      <c r="A13" s="85"/>
      <c r="B13" s="87"/>
      <c r="C13" s="1">
        <v>3</v>
      </c>
      <c r="D13" s="2" t="s">
        <v>7</v>
      </c>
      <c r="E13" s="4">
        <v>0</v>
      </c>
      <c r="F13" s="1">
        <v>0</v>
      </c>
      <c r="G13" s="2" t="s">
        <v>7</v>
      </c>
      <c r="H13" s="4">
        <v>1</v>
      </c>
      <c r="I13" s="1">
        <v>2</v>
      </c>
      <c r="J13" s="2" t="s">
        <v>7</v>
      </c>
      <c r="K13" s="4">
        <v>3</v>
      </c>
      <c r="L13" s="91"/>
      <c r="M13" s="92"/>
      <c r="N13" s="93"/>
      <c r="O13" s="1">
        <f>IF(N15="","",N15)</f>
        <v>2</v>
      </c>
      <c r="P13" s="2" t="s">
        <v>7</v>
      </c>
      <c r="Q13" s="4">
        <f>IF(L15="","",L15)</f>
        <v>1</v>
      </c>
      <c r="R13" s="96"/>
      <c r="S13" s="96"/>
      <c r="T13" s="96"/>
      <c r="U13" s="98"/>
      <c r="V13" s="96"/>
      <c r="W13" s="96"/>
      <c r="X13" s="96"/>
      <c r="Y13" s="98"/>
      <c r="Z13" s="100"/>
      <c r="AA13" s="6"/>
      <c r="AB13" s="7"/>
    </row>
    <row r="14" spans="1:28" ht="15" customHeight="1">
      <c r="A14" s="101">
        <v>5</v>
      </c>
      <c r="B14" s="108" t="s">
        <v>33</v>
      </c>
      <c r="C14" s="104" t="str">
        <f>IF(C15&gt;E15,"○",IF(C15&lt;E15,"●",IF(C15="","","△")))</f>
        <v>○</v>
      </c>
      <c r="D14" s="105"/>
      <c r="E14" s="106"/>
      <c r="F14" s="109" t="str">
        <f>IF(F15&gt;H15,"○",IF(F15&lt;H15,"●",IF(F15="","","△")))</f>
        <v>●</v>
      </c>
      <c r="G14" s="110"/>
      <c r="H14" s="111"/>
      <c r="I14" s="109" t="str">
        <f>IF(I15&gt;K15,"○",IF(I15&lt;K15,"●",IF(I15="","","△")))</f>
        <v>●</v>
      </c>
      <c r="J14" s="110"/>
      <c r="K14" s="111"/>
      <c r="L14" s="109" t="str">
        <f>IF(L15&gt;N15,"○",IF(L15&lt;N15,"●",IF(L15="","","△")))</f>
        <v>●</v>
      </c>
      <c r="M14" s="110"/>
      <c r="N14" s="111"/>
      <c r="O14" s="88" t="s">
        <v>11</v>
      </c>
      <c r="P14" s="89"/>
      <c r="Q14" s="90"/>
      <c r="R14" s="99">
        <f>IF(COUNTIF(C14:Q14,"")=20,"",COUNTIF(C14:Q14,"○"))</f>
        <v>1</v>
      </c>
      <c r="S14" s="95">
        <f>IF(COUNTIF(C14:Q14,"")=20,"",COUNTIF(C14:Q14,"●"))</f>
        <v>3</v>
      </c>
      <c r="T14" s="99">
        <f>IF(COUNTIF(C14:Q14,"")=20,"",COUNTIF(C14:Q14,"△"))</f>
        <v>0</v>
      </c>
      <c r="U14" s="107">
        <f>IF(R14="","",R14*3+T14)</f>
        <v>3</v>
      </c>
      <c r="V14" s="99">
        <f>IF(COUNTIF(C14:Q14,"")=20,"",IF(C15="",0,C15)+IF(F15="",0,F15)+IF(I15="",0,I15)+IF(L15="",0,L15)+IF(O15="",0,O15))</f>
        <v>7</v>
      </c>
      <c r="W14" s="99">
        <f>IF(COUNTIF(C14:Q14,"")=20,"",IF(E15="",0,E15)+IF(H15="",0,H15)+IF(K15="",0,K15)+IF(N15="",0,N15)+IF(Q15="",0,Q15))</f>
        <v>9</v>
      </c>
      <c r="X14" s="99">
        <f>IF(COUNTIF(C14:Q14,"")=20,"",V14-W14)</f>
        <v>-2</v>
      </c>
      <c r="Y14" s="107">
        <f>IF(COUNTIF(C14:Q14,"")=20,"",RANK(Z14,$Z$6:$Z$15,0))</f>
        <v>4</v>
      </c>
      <c r="Z14" s="100">
        <f>IF(COUNTIF(C14:Q14,"")=20,"",IF(U14="",0,U14*10000)+X14*500+V14*10)</f>
        <v>29070</v>
      </c>
      <c r="AA14" s="6"/>
      <c r="AB14" s="7"/>
    </row>
    <row r="15" spans="1:28" ht="15" customHeight="1">
      <c r="A15" s="112"/>
      <c r="B15" s="113"/>
      <c r="C15" s="1">
        <v>5</v>
      </c>
      <c r="D15" s="2" t="s">
        <v>7</v>
      </c>
      <c r="E15" s="4">
        <v>1</v>
      </c>
      <c r="F15" s="1">
        <v>1</v>
      </c>
      <c r="G15" s="2" t="s">
        <v>7</v>
      </c>
      <c r="H15" s="4">
        <v>5</v>
      </c>
      <c r="I15" s="1">
        <v>0</v>
      </c>
      <c r="J15" s="2" t="s">
        <v>7</v>
      </c>
      <c r="K15" s="4">
        <v>1</v>
      </c>
      <c r="L15" s="1">
        <v>1</v>
      </c>
      <c r="M15" s="2" t="s">
        <v>7</v>
      </c>
      <c r="N15" s="4">
        <v>2</v>
      </c>
      <c r="O15" s="91"/>
      <c r="P15" s="92"/>
      <c r="Q15" s="93"/>
      <c r="R15" s="114"/>
      <c r="S15" s="114"/>
      <c r="T15" s="114"/>
      <c r="U15" s="115"/>
      <c r="V15" s="114"/>
      <c r="W15" s="114"/>
      <c r="X15" s="114"/>
      <c r="Y15" s="115"/>
      <c r="Z15" s="100"/>
      <c r="AA15" s="6"/>
      <c r="AB15" s="7"/>
    </row>
    <row r="16" spans="1:28" ht="15" customHeight="1">
      <c r="A16" s="22"/>
      <c r="B16" s="5"/>
      <c r="C16" s="23"/>
      <c r="D16" s="55" t="s">
        <v>10</v>
      </c>
      <c r="E16" s="25"/>
      <c r="F16" s="25"/>
      <c r="G16" s="26"/>
      <c r="H16" s="25"/>
      <c r="I16" s="25"/>
      <c r="J16" s="26"/>
      <c r="K16" s="25"/>
      <c r="L16" s="25"/>
      <c r="M16" s="27"/>
      <c r="N16" s="22"/>
      <c r="O16" s="22"/>
      <c r="P16" s="27"/>
      <c r="Q16" s="22"/>
      <c r="R16" s="28"/>
      <c r="S16" s="28"/>
      <c r="T16" s="28"/>
      <c r="U16" s="28"/>
      <c r="V16" s="28"/>
      <c r="W16" s="28"/>
      <c r="X16" s="28"/>
      <c r="Y16" s="28"/>
      <c r="Z16" s="29"/>
      <c r="AA16" s="6"/>
      <c r="AB16" s="7"/>
    </row>
    <row r="17" spans="1:28" ht="15" customHeight="1">
      <c r="A17" s="22"/>
      <c r="B17" s="5"/>
      <c r="C17" s="23"/>
      <c r="D17" s="24"/>
      <c r="E17" s="25"/>
      <c r="F17" s="25"/>
      <c r="G17" s="26"/>
      <c r="H17" s="25"/>
      <c r="I17" s="25"/>
      <c r="J17" s="26"/>
      <c r="K17" s="25"/>
      <c r="L17" s="25"/>
      <c r="M17" s="27"/>
      <c r="N17" s="22"/>
      <c r="O17" s="22"/>
      <c r="P17" s="27"/>
      <c r="Q17" s="22"/>
      <c r="R17" s="28"/>
      <c r="S17" s="28"/>
      <c r="T17" s="28"/>
      <c r="U17" s="28"/>
      <c r="V17" s="28"/>
      <c r="W17" s="28"/>
      <c r="X17" s="28"/>
      <c r="Y17" s="28"/>
      <c r="Z17" s="29"/>
      <c r="AA17" s="6"/>
      <c r="AB17" s="7"/>
    </row>
    <row r="18" spans="1:26" s="7" customFormat="1" ht="24.75" customHeight="1">
      <c r="A18" s="66" t="str">
        <f>A4</f>
        <v>L-3</v>
      </c>
      <c r="B18" s="66"/>
      <c r="C18" s="66"/>
      <c r="D18" s="66"/>
      <c r="E18" s="6"/>
      <c r="F18" s="116">
        <v>5</v>
      </c>
      <c r="G18" s="116"/>
      <c r="H18" s="13" t="s">
        <v>15</v>
      </c>
      <c r="I18" s="116">
        <v>22</v>
      </c>
      <c r="J18" s="116"/>
      <c r="K18" s="12" t="s">
        <v>16</v>
      </c>
      <c r="L18" s="14"/>
      <c r="M18" s="68" t="s">
        <v>25</v>
      </c>
      <c r="N18" s="69"/>
      <c r="O18" s="51" t="s">
        <v>40</v>
      </c>
      <c r="P18" s="51"/>
      <c r="Q18" s="46"/>
      <c r="R18" s="46"/>
      <c r="S18" s="46"/>
      <c r="T18" s="6"/>
      <c r="U18" s="117" t="s">
        <v>35</v>
      </c>
      <c r="V18" s="118"/>
      <c r="W18" s="118"/>
      <c r="X18" s="118"/>
      <c r="Y18" s="118"/>
      <c r="Z18" s="30"/>
    </row>
    <row r="19" spans="1:25" ht="20.25" customHeight="1">
      <c r="A19" s="31" t="s">
        <v>19</v>
      </c>
      <c r="B19" s="32" t="s">
        <v>20</v>
      </c>
      <c r="C19" s="71" t="s">
        <v>21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72" t="s">
        <v>12</v>
      </c>
      <c r="U19" s="73"/>
      <c r="V19" s="72" t="s">
        <v>13</v>
      </c>
      <c r="W19" s="73"/>
      <c r="X19" s="72" t="s">
        <v>13</v>
      </c>
      <c r="Y19" s="73"/>
    </row>
    <row r="20" spans="1:25" ht="20.25" customHeight="1">
      <c r="A20" s="34">
        <v>1</v>
      </c>
      <c r="B20" s="35">
        <v>0.5625</v>
      </c>
      <c r="C20" s="63" t="s">
        <v>30</v>
      </c>
      <c r="D20" s="64"/>
      <c r="E20" s="64"/>
      <c r="F20" s="64"/>
      <c r="G20" s="64"/>
      <c r="H20" s="65"/>
      <c r="I20" s="58" t="s">
        <v>42</v>
      </c>
      <c r="J20" s="59"/>
      <c r="K20" s="59"/>
      <c r="L20" s="59"/>
      <c r="M20" s="60"/>
      <c r="N20" s="56" t="s">
        <v>31</v>
      </c>
      <c r="O20" s="56"/>
      <c r="P20" s="56"/>
      <c r="Q20" s="56"/>
      <c r="R20" s="56"/>
      <c r="S20" s="57"/>
      <c r="T20" s="61" t="s">
        <v>37</v>
      </c>
      <c r="U20" s="62"/>
      <c r="V20" s="61" t="s">
        <v>27</v>
      </c>
      <c r="W20" s="62"/>
      <c r="X20" s="61" t="s">
        <v>36</v>
      </c>
      <c r="Y20" s="62"/>
    </row>
    <row r="21" spans="1:25" ht="20.25" customHeight="1">
      <c r="A21" s="34">
        <v>2</v>
      </c>
      <c r="B21" s="35">
        <v>0.5972222222222222</v>
      </c>
      <c r="C21" s="63" t="s">
        <v>33</v>
      </c>
      <c r="D21" s="64"/>
      <c r="E21" s="64"/>
      <c r="F21" s="64"/>
      <c r="G21" s="64"/>
      <c r="H21" s="65"/>
      <c r="I21" s="58" t="s">
        <v>43</v>
      </c>
      <c r="J21" s="59"/>
      <c r="K21" s="59"/>
      <c r="L21" s="59"/>
      <c r="M21" s="60"/>
      <c r="N21" s="71" t="s">
        <v>32</v>
      </c>
      <c r="O21" s="56"/>
      <c r="P21" s="56"/>
      <c r="Q21" s="56"/>
      <c r="R21" s="56"/>
      <c r="S21" s="57"/>
      <c r="T21" s="61" t="s">
        <v>39</v>
      </c>
      <c r="U21" s="62"/>
      <c r="V21" s="61" t="s">
        <v>38</v>
      </c>
      <c r="W21" s="62"/>
      <c r="X21" s="61" t="s">
        <v>27</v>
      </c>
      <c r="Y21" s="62"/>
    </row>
    <row r="22" spans="1:25" ht="20.25" customHeight="1">
      <c r="A22" s="34">
        <v>3</v>
      </c>
      <c r="B22" s="35">
        <v>0.6319444444444444</v>
      </c>
      <c r="C22" s="63" t="s">
        <v>30</v>
      </c>
      <c r="D22" s="64"/>
      <c r="E22" s="64"/>
      <c r="F22" s="64"/>
      <c r="G22" s="64"/>
      <c r="H22" s="65"/>
      <c r="I22" s="58" t="s">
        <v>44</v>
      </c>
      <c r="J22" s="59"/>
      <c r="K22" s="59"/>
      <c r="L22" s="59"/>
      <c r="M22" s="60"/>
      <c r="N22" s="71" t="s">
        <v>29</v>
      </c>
      <c r="O22" s="56"/>
      <c r="P22" s="56"/>
      <c r="Q22" s="56"/>
      <c r="R22" s="56"/>
      <c r="S22" s="57"/>
      <c r="T22" s="61" t="s">
        <v>36</v>
      </c>
      <c r="U22" s="62"/>
      <c r="V22" s="61" t="s">
        <v>37</v>
      </c>
      <c r="W22" s="62"/>
      <c r="X22" s="61" t="s">
        <v>38</v>
      </c>
      <c r="Y22" s="62"/>
    </row>
    <row r="23" spans="1:26" ht="20.25" customHeight="1">
      <c r="A23" s="34">
        <v>4</v>
      </c>
      <c r="B23" s="35">
        <v>0.6666666666666666</v>
      </c>
      <c r="C23" s="56" t="s">
        <v>31</v>
      </c>
      <c r="D23" s="56"/>
      <c r="E23" s="56"/>
      <c r="F23" s="56"/>
      <c r="G23" s="56"/>
      <c r="H23" s="57"/>
      <c r="I23" s="119" t="s">
        <v>45</v>
      </c>
      <c r="J23" s="120"/>
      <c r="K23" s="120"/>
      <c r="L23" s="120"/>
      <c r="M23" s="121"/>
      <c r="N23" s="63" t="s">
        <v>33</v>
      </c>
      <c r="O23" s="64"/>
      <c r="P23" s="64"/>
      <c r="Q23" s="64"/>
      <c r="R23" s="64"/>
      <c r="S23" s="65"/>
      <c r="T23" s="61" t="s">
        <v>27</v>
      </c>
      <c r="U23" s="62"/>
      <c r="V23" s="61" t="s">
        <v>36</v>
      </c>
      <c r="W23" s="62"/>
      <c r="X23" s="61" t="s">
        <v>39</v>
      </c>
      <c r="Y23" s="62"/>
      <c r="Z23" s="33" t="s">
        <v>22</v>
      </c>
    </row>
    <row r="24" spans="1:25" ht="20.25" customHeight="1">
      <c r="A24" s="34">
        <v>5</v>
      </c>
      <c r="B24" s="35">
        <v>0.7013888888888888</v>
      </c>
      <c r="C24" s="56" t="s">
        <v>29</v>
      </c>
      <c r="D24" s="56"/>
      <c r="E24" s="56"/>
      <c r="F24" s="56"/>
      <c r="G24" s="56"/>
      <c r="H24" s="57"/>
      <c r="I24" s="119" t="s">
        <v>45</v>
      </c>
      <c r="J24" s="120"/>
      <c r="K24" s="120"/>
      <c r="L24" s="120"/>
      <c r="M24" s="121"/>
      <c r="N24" s="56" t="s">
        <v>32</v>
      </c>
      <c r="O24" s="56"/>
      <c r="P24" s="56"/>
      <c r="Q24" s="56"/>
      <c r="R24" s="56"/>
      <c r="S24" s="57"/>
      <c r="T24" s="61" t="s">
        <v>38</v>
      </c>
      <c r="U24" s="62"/>
      <c r="V24" s="61" t="s">
        <v>39</v>
      </c>
      <c r="W24" s="62"/>
      <c r="X24" s="61" t="s">
        <v>37</v>
      </c>
      <c r="Y24" s="62"/>
    </row>
    <row r="25" spans="1:26" s="44" customFormat="1" ht="18" customHeight="1">
      <c r="A25" s="36"/>
      <c r="B25" s="37"/>
      <c r="C25" s="38"/>
      <c r="D25" s="38"/>
      <c r="E25" s="39"/>
      <c r="F25" s="39"/>
      <c r="G25" s="39"/>
      <c r="H25" s="39"/>
      <c r="I25" s="40"/>
      <c r="J25" s="40"/>
      <c r="K25" s="40"/>
      <c r="L25" s="40"/>
      <c r="M25" s="40"/>
      <c r="N25" s="41"/>
      <c r="O25" s="41"/>
      <c r="P25" s="41"/>
      <c r="Q25" s="41"/>
      <c r="R25" s="41"/>
      <c r="S25" s="41"/>
      <c r="T25" s="42"/>
      <c r="U25" s="42"/>
      <c r="V25" s="42"/>
      <c r="W25" s="42"/>
      <c r="X25" s="42"/>
      <c r="Y25" s="42"/>
      <c r="Z25" s="43"/>
    </row>
    <row r="26" spans="1:26" s="7" customFormat="1" ht="24.75" customHeight="1">
      <c r="A26" s="66" t="str">
        <f>A4</f>
        <v>L-3</v>
      </c>
      <c r="B26" s="66"/>
      <c r="C26" s="66"/>
      <c r="D26" s="66"/>
      <c r="E26" s="6"/>
      <c r="F26" s="67">
        <v>6</v>
      </c>
      <c r="G26" s="67"/>
      <c r="H26" s="13" t="s">
        <v>15</v>
      </c>
      <c r="I26" s="67">
        <v>5</v>
      </c>
      <c r="J26" s="67"/>
      <c r="K26" s="12" t="s">
        <v>16</v>
      </c>
      <c r="L26" s="14"/>
      <c r="M26" s="68" t="s">
        <v>25</v>
      </c>
      <c r="N26" s="69"/>
      <c r="O26" s="53" t="s">
        <v>41</v>
      </c>
      <c r="P26" s="51"/>
      <c r="Q26" s="46"/>
      <c r="R26" s="46"/>
      <c r="S26" s="46"/>
      <c r="T26" s="6"/>
      <c r="U26" s="70" t="str">
        <f>U18</f>
        <v>20-5-20</v>
      </c>
      <c r="V26" s="70"/>
      <c r="W26" s="70"/>
      <c r="X26" s="70"/>
      <c r="Y26" s="70"/>
      <c r="Z26" s="30"/>
    </row>
    <row r="27" spans="1:25" ht="20.25" customHeight="1">
      <c r="A27" s="31" t="s">
        <v>19</v>
      </c>
      <c r="B27" s="32" t="s">
        <v>20</v>
      </c>
      <c r="C27" s="71" t="s">
        <v>21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72" t="s">
        <v>12</v>
      </c>
      <c r="U27" s="73"/>
      <c r="V27" s="72" t="s">
        <v>13</v>
      </c>
      <c r="W27" s="73"/>
      <c r="X27" s="72" t="s">
        <v>13</v>
      </c>
      <c r="Y27" s="73"/>
    </row>
    <row r="28" spans="1:25" ht="20.25" customHeight="1">
      <c r="A28" s="34">
        <v>1</v>
      </c>
      <c r="B28" s="35">
        <v>0.4166666666666667</v>
      </c>
      <c r="C28" s="63" t="s">
        <v>29</v>
      </c>
      <c r="D28" s="64"/>
      <c r="E28" s="64"/>
      <c r="F28" s="64"/>
      <c r="G28" s="64"/>
      <c r="H28" s="65"/>
      <c r="I28" s="58" t="s">
        <v>50</v>
      </c>
      <c r="J28" s="59"/>
      <c r="K28" s="59"/>
      <c r="L28" s="59"/>
      <c r="M28" s="60"/>
      <c r="N28" s="63" t="s">
        <v>33</v>
      </c>
      <c r="O28" s="64"/>
      <c r="P28" s="64"/>
      <c r="Q28" s="64"/>
      <c r="R28" s="64"/>
      <c r="S28" s="65"/>
      <c r="T28" s="61" t="s">
        <v>36</v>
      </c>
      <c r="U28" s="62"/>
      <c r="V28" s="61" t="s">
        <v>39</v>
      </c>
      <c r="W28" s="62"/>
      <c r="X28" s="61" t="s">
        <v>38</v>
      </c>
      <c r="Y28" s="62"/>
    </row>
    <row r="29" spans="1:25" ht="20.25" customHeight="1">
      <c r="A29" s="34">
        <v>2</v>
      </c>
      <c r="B29" s="35">
        <v>0.4513888888888889</v>
      </c>
      <c r="C29" s="63" t="s">
        <v>32</v>
      </c>
      <c r="D29" s="64"/>
      <c r="E29" s="64"/>
      <c r="F29" s="64"/>
      <c r="G29" s="64"/>
      <c r="H29" s="65"/>
      <c r="I29" s="58" t="s">
        <v>51</v>
      </c>
      <c r="J29" s="59"/>
      <c r="K29" s="59"/>
      <c r="L29" s="59"/>
      <c r="M29" s="60"/>
      <c r="N29" s="56" t="s">
        <v>30</v>
      </c>
      <c r="O29" s="56"/>
      <c r="P29" s="56"/>
      <c r="Q29" s="56"/>
      <c r="R29" s="56"/>
      <c r="S29" s="57"/>
      <c r="T29" s="61" t="s">
        <v>38</v>
      </c>
      <c r="U29" s="62"/>
      <c r="V29" s="61" t="s">
        <v>27</v>
      </c>
      <c r="W29" s="62"/>
      <c r="X29" s="61" t="s">
        <v>37</v>
      </c>
      <c r="Y29" s="62"/>
    </row>
    <row r="30" spans="1:25" ht="20.25" customHeight="1">
      <c r="A30" s="34">
        <v>3</v>
      </c>
      <c r="B30" s="35">
        <v>0.4861111111111111</v>
      </c>
      <c r="C30" s="71" t="s">
        <v>31</v>
      </c>
      <c r="D30" s="56"/>
      <c r="E30" s="56"/>
      <c r="F30" s="56"/>
      <c r="G30" s="56"/>
      <c r="H30" s="57"/>
      <c r="I30" s="58" t="s">
        <v>49</v>
      </c>
      <c r="J30" s="59"/>
      <c r="K30" s="59"/>
      <c r="L30" s="59"/>
      <c r="M30" s="60"/>
      <c r="N30" s="56" t="s">
        <v>29</v>
      </c>
      <c r="O30" s="56"/>
      <c r="P30" s="56"/>
      <c r="Q30" s="56"/>
      <c r="R30" s="56"/>
      <c r="S30" s="57"/>
      <c r="T30" s="61" t="s">
        <v>37</v>
      </c>
      <c r="U30" s="62"/>
      <c r="V30" s="61" t="s">
        <v>36</v>
      </c>
      <c r="W30" s="62"/>
      <c r="X30" s="61" t="s">
        <v>39</v>
      </c>
      <c r="Y30" s="62"/>
    </row>
    <row r="31" spans="1:25" ht="20.25" customHeight="1">
      <c r="A31" s="34">
        <v>4</v>
      </c>
      <c r="B31" s="35">
        <v>0.5208333333333334</v>
      </c>
      <c r="C31" s="63" t="s">
        <v>33</v>
      </c>
      <c r="D31" s="64"/>
      <c r="E31" s="64"/>
      <c r="F31" s="64"/>
      <c r="G31" s="64"/>
      <c r="H31" s="65"/>
      <c r="I31" s="58" t="s">
        <v>50</v>
      </c>
      <c r="J31" s="59"/>
      <c r="K31" s="59"/>
      <c r="L31" s="59"/>
      <c r="M31" s="60"/>
      <c r="N31" s="56" t="s">
        <v>30</v>
      </c>
      <c r="O31" s="56"/>
      <c r="P31" s="56"/>
      <c r="Q31" s="56"/>
      <c r="R31" s="56"/>
      <c r="S31" s="57"/>
      <c r="T31" s="61" t="s">
        <v>27</v>
      </c>
      <c r="U31" s="62"/>
      <c r="V31" s="61" t="s">
        <v>38</v>
      </c>
      <c r="W31" s="62"/>
      <c r="X31" s="61" t="s">
        <v>36</v>
      </c>
      <c r="Y31" s="62"/>
    </row>
    <row r="32" spans="1:25" ht="20.25" customHeight="1">
      <c r="A32" s="34">
        <v>5</v>
      </c>
      <c r="B32" s="35">
        <v>0.5555555555555556</v>
      </c>
      <c r="C32" s="63" t="s">
        <v>32</v>
      </c>
      <c r="D32" s="64"/>
      <c r="E32" s="64"/>
      <c r="F32" s="64"/>
      <c r="G32" s="64"/>
      <c r="H32" s="65"/>
      <c r="I32" s="58" t="s">
        <v>52</v>
      </c>
      <c r="J32" s="59"/>
      <c r="K32" s="59"/>
      <c r="L32" s="59"/>
      <c r="M32" s="60"/>
      <c r="N32" s="71" t="s">
        <v>31</v>
      </c>
      <c r="O32" s="56"/>
      <c r="P32" s="56"/>
      <c r="Q32" s="56"/>
      <c r="R32" s="56"/>
      <c r="S32" s="57"/>
      <c r="T32" s="61" t="s">
        <v>39</v>
      </c>
      <c r="U32" s="62"/>
      <c r="V32" s="61" t="s">
        <v>37</v>
      </c>
      <c r="W32" s="62"/>
      <c r="X32" s="61" t="s">
        <v>27</v>
      </c>
      <c r="Y32" s="62"/>
    </row>
    <row r="33" spans="2:5" ht="20.25" customHeight="1">
      <c r="B33" s="6"/>
      <c r="C33" s="6"/>
      <c r="D33" s="6"/>
      <c r="E33" s="6"/>
    </row>
    <row r="34" spans="1:26" s="7" customFormat="1" ht="24.75" customHeight="1">
      <c r="A34" s="66" t="str">
        <f>A4</f>
        <v>L-3</v>
      </c>
      <c r="B34" s="66"/>
      <c r="C34" s="66"/>
      <c r="D34" s="66"/>
      <c r="E34" s="6"/>
      <c r="F34" s="67">
        <v>6</v>
      </c>
      <c r="G34" s="67"/>
      <c r="H34" s="13" t="s">
        <v>15</v>
      </c>
      <c r="I34" s="67">
        <v>12</v>
      </c>
      <c r="J34" s="67"/>
      <c r="K34" s="12" t="s">
        <v>16</v>
      </c>
      <c r="L34" s="14"/>
      <c r="M34" s="68" t="s">
        <v>25</v>
      </c>
      <c r="N34" s="69"/>
      <c r="O34" s="54" t="s">
        <v>48</v>
      </c>
      <c r="P34" s="51"/>
      <c r="Q34" s="46"/>
      <c r="R34" s="46"/>
      <c r="S34" s="46"/>
      <c r="T34" s="6"/>
      <c r="U34" s="70" t="str">
        <f>U26</f>
        <v>20-5-20</v>
      </c>
      <c r="V34" s="70"/>
      <c r="W34" s="70"/>
      <c r="X34" s="70"/>
      <c r="Y34" s="70"/>
      <c r="Z34" s="30"/>
    </row>
    <row r="35" spans="1:25" ht="20.25" customHeight="1">
      <c r="A35" s="31" t="s">
        <v>19</v>
      </c>
      <c r="B35" s="32" t="s">
        <v>20</v>
      </c>
      <c r="C35" s="71" t="s">
        <v>21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72" t="s">
        <v>12</v>
      </c>
      <c r="U35" s="73"/>
      <c r="V35" s="72" t="s">
        <v>13</v>
      </c>
      <c r="W35" s="73"/>
      <c r="X35" s="72" t="s">
        <v>13</v>
      </c>
      <c r="Y35" s="73"/>
    </row>
    <row r="36" spans="1:25" ht="20.25" customHeight="1">
      <c r="A36" s="34">
        <v>1</v>
      </c>
      <c r="B36" s="35">
        <v>0.5833333333333334</v>
      </c>
      <c r="C36" s="56" t="s">
        <v>31</v>
      </c>
      <c r="D36" s="56"/>
      <c r="E36" s="56"/>
      <c r="F36" s="56"/>
      <c r="G36" s="56"/>
      <c r="H36" s="57"/>
      <c r="I36" s="58" t="s">
        <v>53</v>
      </c>
      <c r="J36" s="59"/>
      <c r="K36" s="59"/>
      <c r="L36" s="59"/>
      <c r="M36" s="60"/>
      <c r="N36" s="63" t="s">
        <v>33</v>
      </c>
      <c r="O36" s="64"/>
      <c r="P36" s="64"/>
      <c r="Q36" s="64"/>
      <c r="R36" s="64"/>
      <c r="S36" s="65"/>
      <c r="T36" s="61" t="s">
        <v>27</v>
      </c>
      <c r="U36" s="62"/>
      <c r="V36" s="61" t="s">
        <v>27</v>
      </c>
      <c r="W36" s="62"/>
      <c r="X36" s="61" t="s">
        <v>36</v>
      </c>
      <c r="Y36" s="62"/>
    </row>
    <row r="37" spans="1:25" ht="20.25" customHeight="1">
      <c r="A37" s="34">
        <v>2</v>
      </c>
      <c r="B37" s="35">
        <v>0.6180555555555556</v>
      </c>
      <c r="C37" s="56" t="s">
        <v>29</v>
      </c>
      <c r="D37" s="56"/>
      <c r="E37" s="56"/>
      <c r="F37" s="56"/>
      <c r="G37" s="56"/>
      <c r="H37" s="57"/>
      <c r="I37" s="58" t="s">
        <v>54</v>
      </c>
      <c r="J37" s="59"/>
      <c r="K37" s="59"/>
      <c r="L37" s="59"/>
      <c r="M37" s="60"/>
      <c r="N37" s="56" t="s">
        <v>32</v>
      </c>
      <c r="O37" s="56"/>
      <c r="P37" s="56"/>
      <c r="Q37" s="56"/>
      <c r="R37" s="56"/>
      <c r="S37" s="57"/>
      <c r="T37" s="61" t="s">
        <v>38</v>
      </c>
      <c r="U37" s="62"/>
      <c r="V37" s="61" t="s">
        <v>37</v>
      </c>
      <c r="W37" s="62"/>
      <c r="X37" s="61" t="s">
        <v>37</v>
      </c>
      <c r="Y37" s="62"/>
    </row>
  </sheetData>
  <sheetProtection/>
  <mergeCells count="192">
    <mergeCell ref="C32:H32"/>
    <mergeCell ref="I32:M32"/>
    <mergeCell ref="N32:S32"/>
    <mergeCell ref="T32:U32"/>
    <mergeCell ref="V32:W32"/>
    <mergeCell ref="X32:Y32"/>
    <mergeCell ref="C31:H31"/>
    <mergeCell ref="I31:M31"/>
    <mergeCell ref="N31:S31"/>
    <mergeCell ref="T31:U31"/>
    <mergeCell ref="V31:W31"/>
    <mergeCell ref="X31:Y31"/>
    <mergeCell ref="C30:H30"/>
    <mergeCell ref="I30:M30"/>
    <mergeCell ref="N30:S30"/>
    <mergeCell ref="T30:U30"/>
    <mergeCell ref="V30:W30"/>
    <mergeCell ref="X30:Y30"/>
    <mergeCell ref="C29:H29"/>
    <mergeCell ref="I29:M29"/>
    <mergeCell ref="N29:S29"/>
    <mergeCell ref="T29:U29"/>
    <mergeCell ref="V29:W29"/>
    <mergeCell ref="X29:Y29"/>
    <mergeCell ref="C28:H28"/>
    <mergeCell ref="I28:M28"/>
    <mergeCell ref="N28:S28"/>
    <mergeCell ref="T28:U28"/>
    <mergeCell ref="V28:W28"/>
    <mergeCell ref="X28:Y28"/>
    <mergeCell ref="A26:D26"/>
    <mergeCell ref="F26:G26"/>
    <mergeCell ref="I26:J26"/>
    <mergeCell ref="M26:N26"/>
    <mergeCell ref="U26:Y26"/>
    <mergeCell ref="C27:S27"/>
    <mergeCell ref="T27:U27"/>
    <mergeCell ref="V27:W27"/>
    <mergeCell ref="X27:Y27"/>
    <mergeCell ref="C24:H24"/>
    <mergeCell ref="I24:M24"/>
    <mergeCell ref="N24:S24"/>
    <mergeCell ref="T24:U24"/>
    <mergeCell ref="V24:W24"/>
    <mergeCell ref="X24:Y24"/>
    <mergeCell ref="C23:H23"/>
    <mergeCell ref="I23:M23"/>
    <mergeCell ref="N23:S23"/>
    <mergeCell ref="T23:U23"/>
    <mergeCell ref="V23:W23"/>
    <mergeCell ref="X23:Y23"/>
    <mergeCell ref="C22:H22"/>
    <mergeCell ref="I22:M22"/>
    <mergeCell ref="N22:S22"/>
    <mergeCell ref="T22:U22"/>
    <mergeCell ref="V22:W22"/>
    <mergeCell ref="X22:Y22"/>
    <mergeCell ref="C21:H21"/>
    <mergeCell ref="I21:M21"/>
    <mergeCell ref="N21:S21"/>
    <mergeCell ref="T21:U21"/>
    <mergeCell ref="V21:W21"/>
    <mergeCell ref="X21:Y21"/>
    <mergeCell ref="C19:S19"/>
    <mergeCell ref="T19:U19"/>
    <mergeCell ref="V19:W19"/>
    <mergeCell ref="X19:Y19"/>
    <mergeCell ref="C20:H20"/>
    <mergeCell ref="I20:M20"/>
    <mergeCell ref="N20:S20"/>
    <mergeCell ref="T20:U20"/>
    <mergeCell ref="V20:W20"/>
    <mergeCell ref="X20:Y20"/>
    <mergeCell ref="V14:V15"/>
    <mergeCell ref="W14:W15"/>
    <mergeCell ref="X14:X15"/>
    <mergeCell ref="Y14:Y15"/>
    <mergeCell ref="Z14:Z15"/>
    <mergeCell ref="A18:D18"/>
    <mergeCell ref="F18:G18"/>
    <mergeCell ref="I18:J18"/>
    <mergeCell ref="M18:N18"/>
    <mergeCell ref="U18:Y18"/>
    <mergeCell ref="L14:N14"/>
    <mergeCell ref="O14:Q15"/>
    <mergeCell ref="R14:R15"/>
    <mergeCell ref="S14:S15"/>
    <mergeCell ref="T14:T15"/>
    <mergeCell ref="U14:U15"/>
    <mergeCell ref="V12:V13"/>
    <mergeCell ref="W12:W13"/>
    <mergeCell ref="X12:X13"/>
    <mergeCell ref="Y12:Y13"/>
    <mergeCell ref="Z12:Z13"/>
    <mergeCell ref="A14:A15"/>
    <mergeCell ref="B14:B15"/>
    <mergeCell ref="C14:E14"/>
    <mergeCell ref="F14:H14"/>
    <mergeCell ref="I14:K14"/>
    <mergeCell ref="L12:N13"/>
    <mergeCell ref="O12:Q12"/>
    <mergeCell ref="R12:R13"/>
    <mergeCell ref="S12:S13"/>
    <mergeCell ref="T12:T13"/>
    <mergeCell ref="U12:U13"/>
    <mergeCell ref="V10:V11"/>
    <mergeCell ref="W10:W11"/>
    <mergeCell ref="X10:X11"/>
    <mergeCell ref="Y10:Y11"/>
    <mergeCell ref="Z10:Z11"/>
    <mergeCell ref="A12:A13"/>
    <mergeCell ref="B12:B13"/>
    <mergeCell ref="C12:E12"/>
    <mergeCell ref="F12:H12"/>
    <mergeCell ref="I12:K12"/>
    <mergeCell ref="L10:N10"/>
    <mergeCell ref="O10:Q10"/>
    <mergeCell ref="R10:R11"/>
    <mergeCell ref="S10:S11"/>
    <mergeCell ref="T10:T11"/>
    <mergeCell ref="U10:U11"/>
    <mergeCell ref="V8:V9"/>
    <mergeCell ref="W8:W9"/>
    <mergeCell ref="X8:X9"/>
    <mergeCell ref="Y8:Y9"/>
    <mergeCell ref="Z8:Z9"/>
    <mergeCell ref="A10:A11"/>
    <mergeCell ref="B10:B11"/>
    <mergeCell ref="C10:E10"/>
    <mergeCell ref="F10:H10"/>
    <mergeCell ref="I10:K11"/>
    <mergeCell ref="L8:N8"/>
    <mergeCell ref="O8:Q8"/>
    <mergeCell ref="R8:R9"/>
    <mergeCell ref="S8:S9"/>
    <mergeCell ref="T8:T9"/>
    <mergeCell ref="U8:U9"/>
    <mergeCell ref="V6:V7"/>
    <mergeCell ref="W6:W7"/>
    <mergeCell ref="X6:X7"/>
    <mergeCell ref="Y6:Y7"/>
    <mergeCell ref="Z6:Z7"/>
    <mergeCell ref="A8:A9"/>
    <mergeCell ref="B8:B9"/>
    <mergeCell ref="C8:E8"/>
    <mergeCell ref="F8:H9"/>
    <mergeCell ref="I8:K8"/>
    <mergeCell ref="L6:N6"/>
    <mergeCell ref="O6:Q6"/>
    <mergeCell ref="R6:R7"/>
    <mergeCell ref="S6:S7"/>
    <mergeCell ref="T6:T7"/>
    <mergeCell ref="U6:U7"/>
    <mergeCell ref="C5:E5"/>
    <mergeCell ref="F5:H5"/>
    <mergeCell ref="I5:K5"/>
    <mergeCell ref="L5:N5"/>
    <mergeCell ref="O5:Q5"/>
    <mergeCell ref="A6:A7"/>
    <mergeCell ref="B6:B7"/>
    <mergeCell ref="C6:E7"/>
    <mergeCell ref="F6:H6"/>
    <mergeCell ref="I6:K6"/>
    <mergeCell ref="A1:Y1"/>
    <mergeCell ref="L3:O3"/>
    <mergeCell ref="P3:R3"/>
    <mergeCell ref="S3:U3"/>
    <mergeCell ref="V3:Y3"/>
    <mergeCell ref="A4:D4"/>
    <mergeCell ref="S4:U4"/>
    <mergeCell ref="V4:Y4"/>
    <mergeCell ref="A34:D34"/>
    <mergeCell ref="F34:G34"/>
    <mergeCell ref="I34:J34"/>
    <mergeCell ref="M34:N34"/>
    <mergeCell ref="U34:Y34"/>
    <mergeCell ref="C35:S35"/>
    <mergeCell ref="T35:U35"/>
    <mergeCell ref="V35:W35"/>
    <mergeCell ref="X35:Y35"/>
    <mergeCell ref="C36:H36"/>
    <mergeCell ref="I36:M36"/>
    <mergeCell ref="N36:S36"/>
    <mergeCell ref="T36:U36"/>
    <mergeCell ref="V36:W36"/>
    <mergeCell ref="X36:Y36"/>
    <mergeCell ref="C37:H37"/>
    <mergeCell ref="I37:M37"/>
    <mergeCell ref="N37:S37"/>
    <mergeCell ref="T37:U37"/>
    <mergeCell ref="V37:W37"/>
    <mergeCell ref="X37:Y37"/>
  </mergeCells>
  <printOptions/>
  <pageMargins left="0.5118110236220472" right="0.7086614173228347" top="0.7480314960629921" bottom="0.7480314960629921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nori</cp:lastModifiedBy>
  <cp:lastPrinted>2011-05-28T06:22:02Z</cp:lastPrinted>
  <dcterms:created xsi:type="dcterms:W3CDTF">2003-02-20T23:33:23Z</dcterms:created>
  <dcterms:modified xsi:type="dcterms:W3CDTF">2011-06-15T17:16:22Z</dcterms:modified>
  <cp:category/>
  <cp:version/>
  <cp:contentType/>
  <cp:contentStatus/>
</cp:coreProperties>
</file>