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LL-6（結果）" sheetId="1" r:id="rId1"/>
  </sheets>
  <definedNames>
    <definedName name="_xlnm.Print_Area" localSheetId="0">'LL-6（結果）'!$A$1:$Y$34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1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U1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7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U27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5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Z5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35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U35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<sst xmlns="http://schemas.openxmlformats.org/spreadsheetml/2006/main" count="157" uniqueCount="59">
  <si>
    <t>月</t>
  </si>
  <si>
    <t>日</t>
  </si>
  <si>
    <t>１５－５－１５</t>
  </si>
  <si>
    <t>ＮＯ</t>
  </si>
  <si>
    <t>キックオフ</t>
  </si>
  <si>
    <t>予　　選　　リ　　ー　　グ</t>
  </si>
  <si>
    <t>主審</t>
  </si>
  <si>
    <t>副審</t>
  </si>
  <si>
    <t>NO</t>
  </si>
  <si>
    <t>チーム名</t>
  </si>
  <si>
    <t>勝</t>
  </si>
  <si>
    <t>負</t>
  </si>
  <si>
    <t>分</t>
  </si>
  <si>
    <t>勝点</t>
  </si>
  <si>
    <t>得点</t>
  </si>
  <si>
    <t>失点</t>
  </si>
  <si>
    <t>得失差</t>
  </si>
  <si>
    <t>順位</t>
  </si>
  <si>
    <t>☆☆</t>
  </si>
  <si>
    <t>－</t>
  </si>
  <si>
    <t>※自動表ですので左下半分のみ記入して下さい。</t>
  </si>
  <si>
    <t xml:space="preserve"> </t>
  </si>
  <si>
    <t>（ ）</t>
  </si>
  <si>
    <t>-</t>
  </si>
  <si>
    <t>第61回   あすなろ杯少年サッカー大会</t>
  </si>
  <si>
    <t>LL-6ブロック　　 星取り表</t>
  </si>
  <si>
    <t>野庭KC-W</t>
  </si>
  <si>
    <t>FC本郷</t>
  </si>
  <si>
    <t>品濃W-G</t>
  </si>
  <si>
    <t>78FC西柴-B</t>
  </si>
  <si>
    <t>六浦少年SC-B</t>
  </si>
  <si>
    <t>LL-6ブロック</t>
  </si>
  <si>
    <t>FC本郷</t>
  </si>
  <si>
    <t>品濃W-G</t>
  </si>
  <si>
    <t>78FC西柴-B</t>
  </si>
  <si>
    <t>六浦少年SC-B</t>
  </si>
  <si>
    <t>野庭KC-W</t>
  </si>
  <si>
    <t>野庭</t>
  </si>
  <si>
    <t>本郷</t>
  </si>
  <si>
    <t>品濃</t>
  </si>
  <si>
    <t>六浦</t>
  </si>
  <si>
    <t>西柴</t>
  </si>
  <si>
    <t>下野庭小学校</t>
  </si>
  <si>
    <t>（日）</t>
  </si>
  <si>
    <t>品濃</t>
  </si>
  <si>
    <t>野庭</t>
  </si>
  <si>
    <t>吉原小学校</t>
  </si>
  <si>
    <t>予備日：　６月　１２日(日)</t>
  </si>
  <si>
    <t>３　-　０</t>
  </si>
  <si>
    <t>２　-　０</t>
  </si>
  <si>
    <t>１　-　１</t>
  </si>
  <si>
    <t>４　-　０</t>
  </si>
  <si>
    <t>１　-　３</t>
  </si>
  <si>
    <t>１　-　０</t>
  </si>
  <si>
    <t>２　-　１</t>
  </si>
  <si>
    <t>０　-　６</t>
  </si>
  <si>
    <t>（日）</t>
  </si>
  <si>
    <t>幹事チーム</t>
  </si>
  <si>
    <t>野庭キッカーズ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</si>
</sst>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"/>
    <numFmt numFmtId="177" formatCode="&quot;  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HGS創英角ﾎﾟｯﾌﾟ体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b/>
      <sz val="7.5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0" fontId="6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20" fontId="0" fillId="0" borderId="12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13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28" borderId="26" xfId="0" applyFont="1" applyFill="1" applyBorder="1" applyAlignment="1">
      <alignment horizontal="center" vertical="center"/>
    </xf>
    <xf numFmtId="0" fontId="5" fillId="28" borderId="26" xfId="0" applyFont="1" applyFill="1" applyBorder="1" applyAlignment="1">
      <alignment horizontal="center" vertical="center" shrinkToFit="1"/>
    </xf>
    <xf numFmtId="0" fontId="14" fillId="28" borderId="18" xfId="0" applyFont="1" applyFill="1" applyBorder="1" applyAlignment="1">
      <alignment horizontal="center" vertical="center" wrapText="1"/>
    </xf>
    <xf numFmtId="0" fontId="14" fillId="28" borderId="19" xfId="0" applyFont="1" applyFill="1" applyBorder="1" applyAlignment="1">
      <alignment horizontal="center" vertical="center" wrapText="1"/>
    </xf>
    <xf numFmtId="0" fontId="14" fillId="28" borderId="20" xfId="0" applyFont="1" applyFill="1" applyBorder="1" applyAlignment="1">
      <alignment horizontal="center" vertical="center" wrapText="1"/>
    </xf>
    <xf numFmtId="0" fontId="14" fillId="28" borderId="23" xfId="0" applyFont="1" applyFill="1" applyBorder="1" applyAlignment="1">
      <alignment horizontal="center" vertical="center" wrapText="1"/>
    </xf>
    <xf numFmtId="0" fontId="14" fillId="28" borderId="26" xfId="0" applyFont="1" applyFill="1" applyBorder="1" applyAlignment="1">
      <alignment horizontal="center" vertical="center" wrapText="1"/>
    </xf>
    <xf numFmtId="0" fontId="14" fillId="28" borderId="27" xfId="0" applyFont="1" applyFill="1" applyBorder="1" applyAlignment="1">
      <alignment horizontal="center" vertical="center" wrapText="1"/>
    </xf>
    <xf numFmtId="0" fontId="14" fillId="28" borderId="17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 shrinkToFit="1"/>
    </xf>
    <xf numFmtId="0" fontId="14" fillId="28" borderId="21" xfId="0" applyFont="1" applyFill="1" applyBorder="1" applyAlignment="1">
      <alignment horizontal="center" vertical="center" wrapText="1"/>
    </xf>
    <xf numFmtId="0" fontId="14" fillId="28" borderId="10" xfId="0" applyFont="1" applyFill="1" applyBorder="1" applyAlignment="1">
      <alignment horizontal="center" vertical="center" wrapText="1"/>
    </xf>
    <xf numFmtId="0" fontId="14" fillId="28" borderId="22" xfId="0" applyFont="1" applyFill="1" applyBorder="1" applyAlignment="1">
      <alignment horizontal="center" vertical="center" wrapText="1"/>
    </xf>
    <xf numFmtId="0" fontId="14" fillId="28" borderId="10" xfId="0" applyFont="1" applyFill="1" applyBorder="1" applyAlignment="1">
      <alignment horizontal="center" vertical="center"/>
    </xf>
    <xf numFmtId="49" fontId="14" fillId="28" borderId="10" xfId="0" applyNumberFormat="1" applyFont="1" applyFill="1" applyBorder="1" applyAlignment="1">
      <alignment horizontal="center" vertical="center"/>
    </xf>
    <xf numFmtId="0" fontId="14" fillId="28" borderId="21" xfId="0" applyFont="1" applyFill="1" applyBorder="1" applyAlignment="1">
      <alignment horizontal="center" vertical="center"/>
    </xf>
    <xf numFmtId="0" fontId="14" fillId="28" borderId="15" xfId="0" applyFont="1" applyFill="1" applyBorder="1" applyAlignment="1">
      <alignment horizontal="center" vertical="center"/>
    </xf>
    <xf numFmtId="0" fontId="14" fillId="28" borderId="17" xfId="0" applyFont="1" applyFill="1" applyBorder="1" applyAlignment="1">
      <alignment horizontal="center" vertical="center" wrapText="1"/>
    </xf>
    <xf numFmtId="0" fontId="14" fillId="28" borderId="27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 shrinkToFit="1"/>
    </xf>
    <xf numFmtId="0" fontId="14" fillId="28" borderId="18" xfId="0" applyFont="1" applyFill="1" applyBorder="1" applyAlignment="1">
      <alignment horizontal="center" vertical="center"/>
    </xf>
    <xf numFmtId="0" fontId="14" fillId="28" borderId="19" xfId="0" applyFont="1" applyFill="1" applyBorder="1" applyAlignment="1">
      <alignment horizontal="center" vertical="center"/>
    </xf>
    <xf numFmtId="0" fontId="14" fillId="28" borderId="2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31星取対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showGridLines="0" tabSelected="1" zoomScalePageLayoutView="0" workbookViewId="0" topLeftCell="A1">
      <selection activeCell="A7" sqref="A7:Y10"/>
    </sheetView>
  </sheetViews>
  <sheetFormatPr defaultColWidth="9.00390625" defaultRowHeight="13.5"/>
  <cols>
    <col min="1" max="1" width="2.625" style="4" customWidth="1"/>
    <col min="2" max="2" width="10.625" style="4" customWidth="1"/>
    <col min="3" max="25" width="3.125" style="4" customWidth="1"/>
    <col min="26" max="26" width="3.375" style="36" customWidth="1"/>
    <col min="27" max="16384" width="9.00390625" style="3" customWidth="1"/>
  </cols>
  <sheetData>
    <row r="1" spans="1:26" ht="24.75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2"/>
    </row>
    <row r="2" spans="1:26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s="40" customFormat="1" ht="19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O3" s="39"/>
      <c r="P3" s="39" t="s">
        <v>57</v>
      </c>
      <c r="Q3" s="39"/>
      <c r="R3" s="39"/>
      <c r="S3" s="41" t="s">
        <v>58</v>
      </c>
      <c r="T3" s="39"/>
      <c r="U3" s="39"/>
      <c r="V3" s="39"/>
      <c r="W3" s="39"/>
      <c r="X3" s="39"/>
      <c r="Y3" s="39"/>
      <c r="Z3" s="2"/>
    </row>
    <row r="4" spans="1:31" ht="24.75" customHeight="1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14"/>
      <c r="AA4" s="14"/>
      <c r="AB4" s="14"/>
      <c r="AC4" s="14"/>
      <c r="AD4" s="14"/>
      <c r="AE4" s="14"/>
    </row>
    <row r="5" spans="1:26" s="18" customFormat="1" ht="18" customHeight="1">
      <c r="A5" s="57" t="s">
        <v>31</v>
      </c>
      <c r="B5" s="57"/>
      <c r="C5" s="57"/>
      <c r="D5" s="57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75"/>
      <c r="Q5" s="75"/>
      <c r="R5" s="75"/>
      <c r="S5" s="64"/>
      <c r="T5" s="64"/>
      <c r="U5" s="64"/>
      <c r="V5" s="65"/>
      <c r="W5" s="65"/>
      <c r="X5" s="65"/>
      <c r="Y5" s="65"/>
      <c r="Z5" s="17"/>
    </row>
    <row r="6" spans="1:28" ht="15" customHeight="1">
      <c r="A6" s="19" t="s">
        <v>8</v>
      </c>
      <c r="B6" s="20" t="s">
        <v>9</v>
      </c>
      <c r="C6" s="76" t="str">
        <f>IF(B7="","",B7)</f>
        <v>野庭KC-W</v>
      </c>
      <c r="D6" s="77"/>
      <c r="E6" s="78"/>
      <c r="F6" s="79" t="str">
        <f>IF(B9="","",B9)</f>
        <v>FC本郷</v>
      </c>
      <c r="G6" s="77"/>
      <c r="H6" s="78"/>
      <c r="I6" s="79" t="str">
        <f>IF(B11="","",B11)</f>
        <v>品濃W-G</v>
      </c>
      <c r="J6" s="77"/>
      <c r="K6" s="78"/>
      <c r="L6" s="79" t="str">
        <f>IF(B13="","",B13)</f>
        <v>78FC西柴-B</v>
      </c>
      <c r="M6" s="77"/>
      <c r="N6" s="78"/>
      <c r="O6" s="79" t="str">
        <f>IF(B15="","",B15)</f>
        <v>六浦少年SC-B</v>
      </c>
      <c r="P6" s="77"/>
      <c r="Q6" s="78"/>
      <c r="R6" s="21" t="s">
        <v>10</v>
      </c>
      <c r="S6" s="21" t="s">
        <v>11</v>
      </c>
      <c r="T6" s="21" t="s">
        <v>12</v>
      </c>
      <c r="U6" s="22" t="s">
        <v>13</v>
      </c>
      <c r="V6" s="23" t="s">
        <v>14</v>
      </c>
      <c r="W6" s="23" t="s">
        <v>15</v>
      </c>
      <c r="X6" s="24" t="s">
        <v>16</v>
      </c>
      <c r="Y6" s="22" t="s">
        <v>17</v>
      </c>
      <c r="Z6" s="17"/>
      <c r="AA6" s="6"/>
      <c r="AB6" s="18"/>
    </row>
    <row r="7" spans="1:28" ht="15" customHeight="1">
      <c r="A7" s="96">
        <v>1</v>
      </c>
      <c r="B7" s="97" t="s">
        <v>26</v>
      </c>
      <c r="C7" s="98" t="s">
        <v>18</v>
      </c>
      <c r="D7" s="99"/>
      <c r="E7" s="100"/>
      <c r="F7" s="101" t="str">
        <f>IF(C9="○","●",IF(C9="●","○",IF(C9="","","△")))</f>
        <v>△</v>
      </c>
      <c r="G7" s="99"/>
      <c r="H7" s="100"/>
      <c r="I7" s="101" t="str">
        <f>IF(C11="○","●",IF(C11="●","○",IF(C11="","","△")))</f>
        <v>●</v>
      </c>
      <c r="J7" s="99"/>
      <c r="K7" s="100"/>
      <c r="L7" s="101" t="str">
        <f>IF(C13="○","●",IF(C13="●","○",IF(C13="","","△")))</f>
        <v>○</v>
      </c>
      <c r="M7" s="99"/>
      <c r="N7" s="100"/>
      <c r="O7" s="101" t="str">
        <f>IF(C15="○","●",IF(C15="●","○",IF(C15="","","△")))</f>
        <v>○</v>
      </c>
      <c r="P7" s="99"/>
      <c r="Q7" s="100"/>
      <c r="R7" s="102">
        <f>IF(COUNTIF(C7:Q7,"")=20,"",COUNTIF(C7:Q7,"○"))</f>
        <v>2</v>
      </c>
      <c r="S7" s="102">
        <f>IF(COUNTIF(C7:Q7,"")=20,"",COUNTIF(C7:Q7,"●"))</f>
        <v>1</v>
      </c>
      <c r="T7" s="102">
        <f>IF(COUNTIF(C7:Q7,"")=20,"",COUNTIF(C7:Q7,"△"))</f>
        <v>1</v>
      </c>
      <c r="U7" s="102">
        <f>IF(R7="","",R7*3+T7)</f>
        <v>7</v>
      </c>
      <c r="V7" s="103">
        <f>IF(COUNTIF(C7:Q7,"")=20,"",IF(C8="",0,C8)+IF(F8="",0,F8)+IF(I8="",0,I8)+IF(L8="",0,L8)+IF(O8="",0,O8))</f>
        <v>6</v>
      </c>
      <c r="W7" s="103">
        <f>IF(COUNTIF(C7:Q7,"")=20,"",IF(E8="",0,E8)+IF(H8="",0,H8)+IF(K8="",0,K8)+IF(N8="",0,N8)+IF(Q8="",0,Q8))</f>
        <v>4</v>
      </c>
      <c r="X7" s="102">
        <f>IF(COUNTIF(C7:Q7,"")=20,"",V7-W7)</f>
        <v>2</v>
      </c>
      <c r="Y7" s="102">
        <f>IF(COUNTIF(C7:Q7,"")=20,"",RANK(Z7,$Z$7:$Z$16,0))</f>
        <v>2</v>
      </c>
      <c r="Z7" s="84">
        <f>IF(COUNTIF(C7:Q7,"")=20,"",IF(U7="",0,U7*10000)+X7*500+V7*10)</f>
        <v>71060</v>
      </c>
      <c r="AA7" s="6"/>
      <c r="AB7" s="18"/>
    </row>
    <row r="8" spans="1:28" ht="15" customHeight="1">
      <c r="A8" s="104"/>
      <c r="B8" s="105"/>
      <c r="C8" s="106"/>
      <c r="D8" s="107"/>
      <c r="E8" s="108"/>
      <c r="F8" s="109">
        <v>1</v>
      </c>
      <c r="G8" s="110" t="s">
        <v>19</v>
      </c>
      <c r="H8" s="109">
        <v>1</v>
      </c>
      <c r="I8" s="111">
        <v>1</v>
      </c>
      <c r="J8" s="110" t="s">
        <v>19</v>
      </c>
      <c r="K8" s="112">
        <v>2</v>
      </c>
      <c r="L8" s="109">
        <v>1</v>
      </c>
      <c r="M8" s="110" t="s">
        <v>19</v>
      </c>
      <c r="N8" s="112">
        <v>0</v>
      </c>
      <c r="O8" s="109">
        <v>3</v>
      </c>
      <c r="P8" s="110" t="s">
        <v>19</v>
      </c>
      <c r="Q8" s="112">
        <v>1</v>
      </c>
      <c r="R8" s="113"/>
      <c r="S8" s="113"/>
      <c r="T8" s="113"/>
      <c r="U8" s="113"/>
      <c r="V8" s="113"/>
      <c r="W8" s="113"/>
      <c r="X8" s="113"/>
      <c r="Y8" s="113"/>
      <c r="Z8" s="84"/>
      <c r="AA8" s="6"/>
      <c r="AB8" s="18"/>
    </row>
    <row r="9" spans="1:28" ht="15" customHeight="1">
      <c r="A9" s="114">
        <v>2</v>
      </c>
      <c r="B9" s="115" t="s">
        <v>27</v>
      </c>
      <c r="C9" s="116" t="str">
        <f>IF(C10&gt;E10,"○",IF(C10&lt;E10,"●",IF(C10="","","△")))</f>
        <v>△</v>
      </c>
      <c r="D9" s="117"/>
      <c r="E9" s="118"/>
      <c r="F9" s="98" t="s">
        <v>18</v>
      </c>
      <c r="G9" s="99"/>
      <c r="H9" s="100"/>
      <c r="I9" s="101" t="str">
        <f>IF(F11="○","●",IF(F11="●","○",IF(F11="","","△")))</f>
        <v>○</v>
      </c>
      <c r="J9" s="99"/>
      <c r="K9" s="100"/>
      <c r="L9" s="101" t="str">
        <f>IF(F13="○","●",IF(F13="●","○",IF(F13="","","△")))</f>
        <v>○</v>
      </c>
      <c r="M9" s="99"/>
      <c r="N9" s="100"/>
      <c r="O9" s="101" t="str">
        <f>IF(F15="○","●",IF(F15="●","○",IF(F15="","","△")))</f>
        <v>○</v>
      </c>
      <c r="P9" s="99"/>
      <c r="Q9" s="100"/>
      <c r="R9" s="103">
        <f>IF(COUNTIF(C9:Q9,"")=20,"",COUNTIF(C9:Q9,"○"))</f>
        <v>3</v>
      </c>
      <c r="S9" s="102">
        <f>IF(COUNTIF(C9:Q9,"")=20,"",COUNTIF(C9:Q9,"●"))</f>
        <v>0</v>
      </c>
      <c r="T9" s="103">
        <f>IF(COUNTIF(C9:Q9,"")=20,"",COUNTIF(C9:Q9,"△"))</f>
        <v>1</v>
      </c>
      <c r="U9" s="103">
        <f>IF(R9="","",R9*3+T9)</f>
        <v>10</v>
      </c>
      <c r="V9" s="103">
        <f>IF(COUNTIF(C9:Q9,"")=20,"",IF(C10="",0,C10)+IF(F10="",0,F10)+IF(I10="",0,I10)+IF(L10="",0,L10)+IF(O10="",0,O10))</f>
        <v>12</v>
      </c>
      <c r="W9" s="103">
        <f>IF(COUNTIF(C9:Q9,"")=20,"",IF(E10="",0,E10)+IF(H10="",0,H10)+IF(K10="",0,K10)+IF(N10="",0,N10)+IF(Q10="",0,Q10))</f>
        <v>1</v>
      </c>
      <c r="X9" s="103">
        <f>IF(COUNTIF(C9:Q9,"")=20,"",V9-W9)</f>
        <v>11</v>
      </c>
      <c r="Y9" s="103">
        <f>IF(COUNTIF(C9:Q9,"")=20,"",RANK(Z9,$Z$7:$Z$16,0))</f>
        <v>1</v>
      </c>
      <c r="Z9" s="84">
        <f>IF(COUNTIF(C9:Q9,"")=20,"",IF(U9="",0,U9*10000)+X9*500+V9*10)</f>
        <v>105620</v>
      </c>
      <c r="AA9" s="6"/>
      <c r="AB9" s="18"/>
    </row>
    <row r="10" spans="1:28" ht="15" customHeight="1">
      <c r="A10" s="104"/>
      <c r="B10" s="115"/>
      <c r="C10" s="109">
        <v>1</v>
      </c>
      <c r="D10" s="110" t="s">
        <v>19</v>
      </c>
      <c r="E10" s="112">
        <v>1</v>
      </c>
      <c r="F10" s="106"/>
      <c r="G10" s="107"/>
      <c r="H10" s="108"/>
      <c r="I10" s="109">
        <v>3</v>
      </c>
      <c r="J10" s="110" t="s">
        <v>19</v>
      </c>
      <c r="K10" s="112">
        <v>0</v>
      </c>
      <c r="L10" s="109">
        <v>6</v>
      </c>
      <c r="M10" s="110" t="s">
        <v>19</v>
      </c>
      <c r="N10" s="112">
        <v>0</v>
      </c>
      <c r="O10" s="109">
        <v>2</v>
      </c>
      <c r="P10" s="110" t="s">
        <v>19</v>
      </c>
      <c r="Q10" s="112">
        <v>0</v>
      </c>
      <c r="R10" s="113"/>
      <c r="S10" s="113"/>
      <c r="T10" s="113"/>
      <c r="U10" s="113"/>
      <c r="V10" s="113"/>
      <c r="W10" s="113"/>
      <c r="X10" s="113"/>
      <c r="Y10" s="113"/>
      <c r="Z10" s="84"/>
      <c r="AA10" s="6"/>
      <c r="AB10" s="18"/>
    </row>
    <row r="11" spans="1:28" ht="15" customHeight="1">
      <c r="A11" s="85">
        <v>3</v>
      </c>
      <c r="B11" s="86" t="s">
        <v>28</v>
      </c>
      <c r="C11" s="87" t="str">
        <f>IF(C12&gt;E12,"○",IF(C12&lt;E12,"●",IF(C12="","","△")))</f>
        <v>○</v>
      </c>
      <c r="D11" s="88"/>
      <c r="E11" s="89"/>
      <c r="F11" s="87" t="str">
        <f>IF(F12&gt;H12,"○",IF(F12&lt;H12,"●",IF(F12="","","△")))</f>
        <v>●</v>
      </c>
      <c r="G11" s="88"/>
      <c r="H11" s="89"/>
      <c r="I11" s="68" t="s">
        <v>18</v>
      </c>
      <c r="J11" s="69"/>
      <c r="K11" s="70"/>
      <c r="L11" s="74" t="str">
        <f>IF(I13="○","●",IF(I13="●","○",IF(I13="","","△")))</f>
        <v>○</v>
      </c>
      <c r="M11" s="69"/>
      <c r="N11" s="70"/>
      <c r="O11" s="74" t="str">
        <f>IF(I15="○","●",IF(I15="●","○",IF(I15="","","△")))</f>
        <v>●</v>
      </c>
      <c r="P11" s="69"/>
      <c r="Q11" s="70"/>
      <c r="R11" s="83">
        <f>IF(COUNTIF(C11:Q11,"")=20,"",COUNTIF(C11:Q11,"○"))</f>
        <v>2</v>
      </c>
      <c r="S11" s="80">
        <f>IF(COUNTIF(C11:Q11,"")=20,"",COUNTIF(C11:Q11,"●"))</f>
        <v>2</v>
      </c>
      <c r="T11" s="83">
        <f>IF(COUNTIF(C11:Q11,"")=20,"",COUNTIF(C11:Q11,"△"))</f>
        <v>0</v>
      </c>
      <c r="U11" s="90">
        <f>IF(R11="","",R11*3+T11)</f>
        <v>6</v>
      </c>
      <c r="V11" s="83">
        <f>IF(COUNTIF(C11:Q11,"")=20,"",IF(C12="",0,C12)+IF(F12="",0,F12)+IF(I12="",0,I12)+IF(L12="",0,L12)+IF(O12="",0,O12))</f>
        <v>6</v>
      </c>
      <c r="W11" s="83">
        <f>IF(COUNTIF(C11:Q11,"")=20,"",IF(E12="",0,E12)+IF(H12="",0,H12)+IF(K12="",0,K12)+IF(N12="",0,N12)+IF(Q12="",0,Q12))</f>
        <v>7</v>
      </c>
      <c r="X11" s="83">
        <f>IF(COUNTIF(C11:Q11,"")=20,"",V11-W11)</f>
        <v>-1</v>
      </c>
      <c r="Y11" s="90">
        <f>IF(COUNTIF(C11:Q11,"")=20,"",RANK(Z11,$Z$7:$Z$16,0))</f>
        <v>3</v>
      </c>
      <c r="Z11" s="84">
        <f>IF(COUNTIF(C11:Q11,"")=20,"",IF(U11="",0,U11*10000)+X11*500+V11*10)</f>
        <v>59560</v>
      </c>
      <c r="AA11" s="6"/>
      <c r="AB11" s="18"/>
    </row>
    <row r="12" spans="1:28" ht="15" customHeight="1">
      <c r="A12" s="67"/>
      <c r="B12" s="86"/>
      <c r="C12" s="25">
        <v>2</v>
      </c>
      <c r="D12" s="26" t="s">
        <v>19</v>
      </c>
      <c r="E12" s="27">
        <v>1</v>
      </c>
      <c r="F12" s="25">
        <v>0</v>
      </c>
      <c r="G12" s="26" t="s">
        <v>19</v>
      </c>
      <c r="H12" s="27">
        <v>3</v>
      </c>
      <c r="I12" s="71"/>
      <c r="J12" s="72"/>
      <c r="K12" s="73"/>
      <c r="L12" s="25">
        <v>4</v>
      </c>
      <c r="M12" s="26" t="s">
        <v>19</v>
      </c>
      <c r="N12" s="27">
        <v>0</v>
      </c>
      <c r="O12" s="25">
        <v>0</v>
      </c>
      <c r="P12" s="26" t="s">
        <v>19</v>
      </c>
      <c r="Q12" s="27">
        <v>3</v>
      </c>
      <c r="R12" s="81"/>
      <c r="S12" s="81"/>
      <c r="T12" s="81"/>
      <c r="U12" s="82"/>
      <c r="V12" s="81"/>
      <c r="W12" s="81"/>
      <c r="X12" s="81"/>
      <c r="Y12" s="82"/>
      <c r="Z12" s="84"/>
      <c r="AA12" s="6"/>
      <c r="AB12" s="18"/>
    </row>
    <row r="13" spans="1:28" ht="15" customHeight="1">
      <c r="A13" s="85">
        <v>4</v>
      </c>
      <c r="B13" s="86" t="s">
        <v>29</v>
      </c>
      <c r="C13" s="87" t="str">
        <f>IF(C14&gt;E14,"○",IF(C14&lt;E14,"●",IF(C14="","","△")))</f>
        <v>●</v>
      </c>
      <c r="D13" s="88"/>
      <c r="E13" s="89"/>
      <c r="F13" s="87" t="str">
        <f>IF(F14&gt;H14,"○",IF(F14&lt;H14,"●",IF(F14="","","△")))</f>
        <v>●</v>
      </c>
      <c r="G13" s="88"/>
      <c r="H13" s="89"/>
      <c r="I13" s="87" t="str">
        <f>IF(I14&gt;K14,"○",IF(I14&lt;K14,"●",IF(I14="","","△")))</f>
        <v>●</v>
      </c>
      <c r="J13" s="88"/>
      <c r="K13" s="89"/>
      <c r="L13" s="68" t="s">
        <v>18</v>
      </c>
      <c r="M13" s="69"/>
      <c r="N13" s="70"/>
      <c r="O13" s="74" t="str">
        <f>IF(L15="○","●",IF(L15="●","○",IF(L15="","","△")))</f>
        <v>○</v>
      </c>
      <c r="P13" s="69"/>
      <c r="Q13" s="70"/>
      <c r="R13" s="83">
        <f>IF(COUNTIF(C13:Q13,"")=20,"",COUNTIF(C13:Q13,"○"))</f>
        <v>1</v>
      </c>
      <c r="S13" s="80">
        <f>IF(COUNTIF(C13:Q13,"")=20,"",COUNTIF(C13:Q13,"●"))</f>
        <v>3</v>
      </c>
      <c r="T13" s="83">
        <f>IF(COUNTIF(C13:Q13,"")=20,"",COUNTIF(C13:Q13,"△"))</f>
        <v>0</v>
      </c>
      <c r="U13" s="90">
        <f>IF(R13="","",R13*3+T13)</f>
        <v>3</v>
      </c>
      <c r="V13" s="83">
        <f>IF(COUNTIF(C13:Q13,"")=20,"",IF(C14="",0,C14)+IF(F14="",0,F14)+IF(I14="",0,I14)+IF(L14="",0,L14)+IF(O14="",0,O14))</f>
        <v>2</v>
      </c>
      <c r="W13" s="83">
        <f>IF(COUNTIF(C13:Q13,"")=20,"",IF(E14="",0,E14)+IF(H14="",0,H14)+IF(K14="",0,K14)+IF(N14="",0,N14)+IF(Q14="",0,Q14))</f>
        <v>11</v>
      </c>
      <c r="X13" s="83">
        <f>IF(COUNTIF(C13:Q13,"")=20,"",V13-W13)</f>
        <v>-9</v>
      </c>
      <c r="Y13" s="90">
        <f>IF(COUNTIF(C13:Q13,"")=20,"",RANK(Z13,$Z$7:$Z$16,0))</f>
        <v>5</v>
      </c>
      <c r="Z13" s="84">
        <f>IF(COUNTIF(C13:Q13,"")=20,"",IF(U13="",0,U13*10000)+X13*500+V13*10)</f>
        <v>25520</v>
      </c>
      <c r="AA13" s="6"/>
      <c r="AB13" s="18"/>
    </row>
    <row r="14" spans="1:28" ht="15" customHeight="1">
      <c r="A14" s="67"/>
      <c r="B14" s="86"/>
      <c r="C14" s="25">
        <v>0</v>
      </c>
      <c r="D14" s="26" t="s">
        <v>19</v>
      </c>
      <c r="E14" s="27">
        <v>1</v>
      </c>
      <c r="F14" s="25">
        <v>0</v>
      </c>
      <c r="G14" s="26" t="s">
        <v>19</v>
      </c>
      <c r="H14" s="27">
        <v>6</v>
      </c>
      <c r="I14" s="25">
        <v>0</v>
      </c>
      <c r="J14" s="26" t="s">
        <v>19</v>
      </c>
      <c r="K14" s="27">
        <v>4</v>
      </c>
      <c r="L14" s="71"/>
      <c r="M14" s="72"/>
      <c r="N14" s="73"/>
      <c r="O14" s="25">
        <v>2</v>
      </c>
      <c r="P14" s="26" t="s">
        <v>19</v>
      </c>
      <c r="Q14" s="27">
        <v>0</v>
      </c>
      <c r="R14" s="81"/>
      <c r="S14" s="81"/>
      <c r="T14" s="81"/>
      <c r="U14" s="82"/>
      <c r="V14" s="81"/>
      <c r="W14" s="81"/>
      <c r="X14" s="81"/>
      <c r="Y14" s="82"/>
      <c r="Z14" s="84"/>
      <c r="AA14" s="6"/>
      <c r="AB14" s="18"/>
    </row>
    <row r="15" spans="1:28" ht="15" customHeight="1">
      <c r="A15" s="85">
        <v>5</v>
      </c>
      <c r="B15" s="86" t="s">
        <v>30</v>
      </c>
      <c r="C15" s="87" t="str">
        <f>IF(C16&gt;E16,"○",IF(C16&lt;E16,"●",IF(C16="","","△")))</f>
        <v>●</v>
      </c>
      <c r="D15" s="88"/>
      <c r="E15" s="89"/>
      <c r="F15" s="87" t="str">
        <f>IF(F16&gt;H16,"○",IF(F16&lt;H16,"●",IF(F16="","","△")))</f>
        <v>●</v>
      </c>
      <c r="G15" s="88"/>
      <c r="H15" s="89"/>
      <c r="I15" s="87" t="str">
        <f>IF(I16&gt;K16,"○",IF(I16&lt;K16,"●",IF(I16="","","△")))</f>
        <v>○</v>
      </c>
      <c r="J15" s="88"/>
      <c r="K15" s="89"/>
      <c r="L15" s="87" t="str">
        <f>IF(L16&gt;N16,"○",IF(L16&lt;N16,"●",IF(L16="","","△")))</f>
        <v>●</v>
      </c>
      <c r="M15" s="88"/>
      <c r="N15" s="89"/>
      <c r="O15" s="68" t="s">
        <v>18</v>
      </c>
      <c r="P15" s="69"/>
      <c r="Q15" s="70"/>
      <c r="R15" s="83">
        <f>IF(COUNTIF(C15:Q15,"")=20,"",COUNTIF(C15:Q15,"○"))</f>
        <v>1</v>
      </c>
      <c r="S15" s="80">
        <f>IF(COUNTIF(C15:Q15,"")=20,"",COUNTIF(C15:Q15,"●"))</f>
        <v>3</v>
      </c>
      <c r="T15" s="83">
        <f>IF(COUNTIF(C15:Q15,"")=20,"",COUNTIF(C15:Q15,"△"))</f>
        <v>0</v>
      </c>
      <c r="U15" s="90">
        <f>IF(R15="","",R15*3+T15)</f>
        <v>3</v>
      </c>
      <c r="V15" s="83">
        <f>IF(COUNTIF(C15:Q15,"")=20,"",IF(C16="",0,C16)+IF(F16="",0,F16)+IF(I16="",0,I16)+IF(L16="",0,L16)+IF(O16="",0,O16))</f>
        <v>4</v>
      </c>
      <c r="W15" s="83">
        <f>IF(COUNTIF(C15:Q15,"")=20,"",IF(E16="",0,E16)+IF(H16="",0,H16)+IF(K16="",0,K16)+IF(N16="",0,N16)+IF(Q16="",0,Q16))</f>
        <v>7</v>
      </c>
      <c r="X15" s="83">
        <f>IF(COUNTIF(C15:Q15,"")=20,"",V15-W15)</f>
        <v>-3</v>
      </c>
      <c r="Y15" s="90">
        <f>IF(COUNTIF(C15:Q15,"")=20,"",RANK(Z15,$Z$7:$Z$16,0))</f>
        <v>4</v>
      </c>
      <c r="Z15" s="84">
        <f>IF(COUNTIF(C15:Q15,"")=20,"",IF(U15="",0,U15*10000)+X15*500+V15*10)</f>
        <v>28540</v>
      </c>
      <c r="AA15" s="6"/>
      <c r="AB15" s="18"/>
    </row>
    <row r="16" spans="1:28" ht="15" customHeight="1">
      <c r="A16" s="94"/>
      <c r="B16" s="86"/>
      <c r="C16" s="25">
        <v>1</v>
      </c>
      <c r="D16" s="26" t="s">
        <v>19</v>
      </c>
      <c r="E16" s="27">
        <v>3</v>
      </c>
      <c r="F16" s="25">
        <v>0</v>
      </c>
      <c r="G16" s="26" t="s">
        <v>19</v>
      </c>
      <c r="H16" s="27">
        <v>2</v>
      </c>
      <c r="I16" s="25">
        <v>3</v>
      </c>
      <c r="J16" s="26" t="s">
        <v>19</v>
      </c>
      <c r="K16" s="27">
        <v>0</v>
      </c>
      <c r="L16" s="25">
        <v>0</v>
      </c>
      <c r="M16" s="26" t="s">
        <v>19</v>
      </c>
      <c r="N16" s="27">
        <v>2</v>
      </c>
      <c r="O16" s="71"/>
      <c r="P16" s="72"/>
      <c r="Q16" s="73"/>
      <c r="R16" s="91"/>
      <c r="S16" s="91"/>
      <c r="T16" s="91"/>
      <c r="U16" s="95"/>
      <c r="V16" s="91"/>
      <c r="W16" s="91"/>
      <c r="X16" s="91"/>
      <c r="Y16" s="95"/>
      <c r="Z16" s="84"/>
      <c r="AA16" s="6"/>
      <c r="AB16" s="18"/>
    </row>
    <row r="17" spans="1:28" ht="15" customHeight="1">
      <c r="A17" s="28"/>
      <c r="B17" s="15"/>
      <c r="C17" s="29"/>
      <c r="D17" s="30" t="s">
        <v>20</v>
      </c>
      <c r="E17" s="31"/>
      <c r="F17" s="31"/>
      <c r="G17" s="32"/>
      <c r="H17" s="31"/>
      <c r="I17" s="31"/>
      <c r="J17" s="32"/>
      <c r="K17" s="31"/>
      <c r="L17" s="31"/>
      <c r="M17" s="33"/>
      <c r="N17" s="28"/>
      <c r="O17" s="28"/>
      <c r="P17" s="33"/>
      <c r="Q17" s="28"/>
      <c r="R17" s="34"/>
      <c r="S17" s="34"/>
      <c r="T17" s="34"/>
      <c r="U17" s="34"/>
      <c r="V17" s="34"/>
      <c r="W17" s="34"/>
      <c r="X17" s="34"/>
      <c r="Y17" s="34"/>
      <c r="Z17" s="35"/>
      <c r="AA17" s="6"/>
      <c r="AB17" s="18"/>
    </row>
    <row r="18" spans="1:28" ht="15" customHeight="1">
      <c r="A18" s="28"/>
      <c r="B18" s="15"/>
      <c r="C18" s="29"/>
      <c r="D18" s="30"/>
      <c r="E18" s="31"/>
      <c r="F18" s="31"/>
      <c r="G18" s="32"/>
      <c r="H18" s="31"/>
      <c r="I18" s="31"/>
      <c r="J18" s="32"/>
      <c r="K18" s="31"/>
      <c r="L18" s="31"/>
      <c r="M18" s="33"/>
      <c r="N18" s="28"/>
      <c r="O18" s="28"/>
      <c r="P18" s="33"/>
      <c r="Q18" s="28"/>
      <c r="R18" s="34"/>
      <c r="S18" s="34"/>
      <c r="T18" s="34"/>
      <c r="U18" s="34"/>
      <c r="V18" s="34"/>
      <c r="W18" s="34"/>
      <c r="X18" s="34"/>
      <c r="Y18" s="34"/>
      <c r="Z18" s="35"/>
      <c r="AA18" s="6"/>
      <c r="AB18" s="18"/>
    </row>
    <row r="19" spans="1:26" ht="24.75" customHeight="1">
      <c r="A19" s="56" t="str">
        <f>A5</f>
        <v>LL-6ブロック</v>
      </c>
      <c r="B19" s="56"/>
      <c r="C19" s="56"/>
      <c r="D19" s="56"/>
      <c r="E19" s="6"/>
      <c r="F19" s="57">
        <v>5</v>
      </c>
      <c r="G19" s="57"/>
      <c r="H19" s="8" t="s">
        <v>0</v>
      </c>
      <c r="I19" s="57">
        <v>15</v>
      </c>
      <c r="J19" s="57"/>
      <c r="K19" s="7" t="s">
        <v>1</v>
      </c>
      <c r="L19" s="47" t="s">
        <v>43</v>
      </c>
      <c r="M19" s="48"/>
      <c r="N19" s="38"/>
      <c r="O19" s="58" t="s">
        <v>42</v>
      </c>
      <c r="P19" s="58"/>
      <c r="Q19" s="58"/>
      <c r="R19" s="58"/>
      <c r="S19" s="58"/>
      <c r="T19" s="6"/>
      <c r="U19" s="59" t="s">
        <v>2</v>
      </c>
      <c r="V19" s="60"/>
      <c r="W19" s="60"/>
      <c r="X19" s="60"/>
      <c r="Y19" s="60"/>
      <c r="Z19" s="2"/>
    </row>
    <row r="20" spans="1:26" ht="24.75" customHeight="1">
      <c r="A20" s="10" t="s">
        <v>3</v>
      </c>
      <c r="B20" s="11" t="s">
        <v>4</v>
      </c>
      <c r="C20" s="49" t="s">
        <v>5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45" t="s">
        <v>6</v>
      </c>
      <c r="U20" s="46"/>
      <c r="V20" s="45" t="s">
        <v>7</v>
      </c>
      <c r="W20" s="46"/>
      <c r="X20" s="45" t="s">
        <v>7</v>
      </c>
      <c r="Y20" s="46"/>
      <c r="Z20" s="2"/>
    </row>
    <row r="21" spans="1:26" ht="24.75" customHeight="1">
      <c r="A21" s="12">
        <v>1</v>
      </c>
      <c r="B21" s="13">
        <v>0.5555555555555556</v>
      </c>
      <c r="C21" s="42" t="s">
        <v>32</v>
      </c>
      <c r="D21" s="43"/>
      <c r="E21" s="43"/>
      <c r="F21" s="43"/>
      <c r="G21" s="43"/>
      <c r="H21" s="44"/>
      <c r="I21" s="52" t="s">
        <v>48</v>
      </c>
      <c r="J21" s="53"/>
      <c r="K21" s="53"/>
      <c r="L21" s="53"/>
      <c r="M21" s="54"/>
      <c r="N21" s="49" t="s">
        <v>33</v>
      </c>
      <c r="O21" s="50"/>
      <c r="P21" s="50"/>
      <c r="Q21" s="50"/>
      <c r="R21" s="50"/>
      <c r="S21" s="51"/>
      <c r="T21" s="45" t="s">
        <v>37</v>
      </c>
      <c r="U21" s="46"/>
      <c r="V21" s="45" t="s">
        <v>40</v>
      </c>
      <c r="W21" s="46"/>
      <c r="X21" s="45" t="s">
        <v>40</v>
      </c>
      <c r="Y21" s="46"/>
      <c r="Z21" s="2"/>
    </row>
    <row r="22" spans="1:26" ht="24.75" customHeight="1">
      <c r="A22" s="12">
        <v>2</v>
      </c>
      <c r="B22" s="13">
        <v>0.5833333333333334</v>
      </c>
      <c r="C22" s="49" t="s">
        <v>34</v>
      </c>
      <c r="D22" s="50"/>
      <c r="E22" s="50"/>
      <c r="F22" s="50"/>
      <c r="G22" s="50"/>
      <c r="H22" s="51"/>
      <c r="I22" s="52" t="s">
        <v>49</v>
      </c>
      <c r="J22" s="53"/>
      <c r="K22" s="53"/>
      <c r="L22" s="53"/>
      <c r="M22" s="54"/>
      <c r="N22" s="42" t="s">
        <v>35</v>
      </c>
      <c r="O22" s="43"/>
      <c r="P22" s="43"/>
      <c r="Q22" s="43"/>
      <c r="R22" s="43"/>
      <c r="S22" s="44"/>
      <c r="T22" s="45" t="s">
        <v>38</v>
      </c>
      <c r="U22" s="46"/>
      <c r="V22" s="45" t="s">
        <v>45</v>
      </c>
      <c r="W22" s="46"/>
      <c r="X22" s="45" t="s">
        <v>45</v>
      </c>
      <c r="Y22" s="46"/>
      <c r="Z22" s="2"/>
    </row>
    <row r="23" spans="1:26" ht="24.75" customHeight="1">
      <c r="A23" s="12">
        <v>3</v>
      </c>
      <c r="B23" s="13">
        <v>0.611111111111111</v>
      </c>
      <c r="C23" s="42" t="s">
        <v>36</v>
      </c>
      <c r="D23" s="43"/>
      <c r="E23" s="43"/>
      <c r="F23" s="43"/>
      <c r="G23" s="43"/>
      <c r="H23" s="44"/>
      <c r="I23" s="52" t="s">
        <v>50</v>
      </c>
      <c r="J23" s="53"/>
      <c r="K23" s="53"/>
      <c r="L23" s="53"/>
      <c r="M23" s="54"/>
      <c r="N23" s="49" t="s">
        <v>32</v>
      </c>
      <c r="O23" s="50"/>
      <c r="P23" s="50"/>
      <c r="Q23" s="50"/>
      <c r="R23" s="50"/>
      <c r="S23" s="51"/>
      <c r="T23" s="45" t="s">
        <v>41</v>
      </c>
      <c r="U23" s="46"/>
      <c r="V23" s="45" t="s">
        <v>44</v>
      </c>
      <c r="W23" s="46"/>
      <c r="X23" s="45" t="s">
        <v>44</v>
      </c>
      <c r="Y23" s="46"/>
      <c r="Z23" s="2"/>
    </row>
    <row r="24" spans="1:26" ht="24.75" customHeight="1">
      <c r="A24" s="12">
        <v>4</v>
      </c>
      <c r="B24" s="13">
        <v>0.638888888888889</v>
      </c>
      <c r="C24" s="49" t="s">
        <v>33</v>
      </c>
      <c r="D24" s="50"/>
      <c r="E24" s="50"/>
      <c r="F24" s="50"/>
      <c r="G24" s="50"/>
      <c r="H24" s="51"/>
      <c r="I24" s="52" t="s">
        <v>51</v>
      </c>
      <c r="J24" s="53"/>
      <c r="K24" s="53"/>
      <c r="L24" s="53"/>
      <c r="M24" s="54"/>
      <c r="N24" s="49" t="s">
        <v>34</v>
      </c>
      <c r="O24" s="50"/>
      <c r="P24" s="50"/>
      <c r="Q24" s="50"/>
      <c r="R24" s="50"/>
      <c r="S24" s="51"/>
      <c r="T24" s="45" t="s">
        <v>40</v>
      </c>
      <c r="U24" s="46"/>
      <c r="V24" s="45" t="s">
        <v>38</v>
      </c>
      <c r="W24" s="46"/>
      <c r="X24" s="45" t="s">
        <v>38</v>
      </c>
      <c r="Y24" s="46"/>
      <c r="Z24" s="2"/>
    </row>
    <row r="25" spans="1:26" ht="24.75" customHeight="1">
      <c r="A25" s="12">
        <v>5</v>
      </c>
      <c r="B25" s="13">
        <v>0.6666666666666666</v>
      </c>
      <c r="C25" s="42" t="s">
        <v>35</v>
      </c>
      <c r="D25" s="43"/>
      <c r="E25" s="43"/>
      <c r="F25" s="43"/>
      <c r="G25" s="43"/>
      <c r="H25" s="44"/>
      <c r="I25" s="52" t="s">
        <v>52</v>
      </c>
      <c r="J25" s="53"/>
      <c r="K25" s="53"/>
      <c r="L25" s="53"/>
      <c r="M25" s="54"/>
      <c r="N25" s="42" t="s">
        <v>36</v>
      </c>
      <c r="O25" s="43"/>
      <c r="P25" s="43"/>
      <c r="Q25" s="43"/>
      <c r="R25" s="43"/>
      <c r="S25" s="44"/>
      <c r="T25" s="45" t="s">
        <v>39</v>
      </c>
      <c r="U25" s="46"/>
      <c r="V25" s="45" t="s">
        <v>41</v>
      </c>
      <c r="W25" s="46"/>
      <c r="X25" s="45" t="s">
        <v>41</v>
      </c>
      <c r="Y25" s="46"/>
      <c r="Z25" s="2"/>
    </row>
    <row r="26" spans="1:26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spans="1:26" ht="24.75" customHeight="1">
      <c r="A27" s="56" t="str">
        <f>A5</f>
        <v>LL-6ブロック</v>
      </c>
      <c r="B27" s="56"/>
      <c r="C27" s="56"/>
      <c r="D27" s="56"/>
      <c r="E27" s="6"/>
      <c r="F27" s="57">
        <v>6</v>
      </c>
      <c r="G27" s="57"/>
      <c r="H27" s="8" t="s">
        <v>0</v>
      </c>
      <c r="I27" s="57">
        <v>5</v>
      </c>
      <c r="J27" s="57"/>
      <c r="K27" s="7" t="s">
        <v>1</v>
      </c>
      <c r="L27" s="47" t="s">
        <v>56</v>
      </c>
      <c r="M27" s="63"/>
      <c r="N27" s="38"/>
      <c r="O27" s="58" t="s">
        <v>46</v>
      </c>
      <c r="P27" s="58"/>
      <c r="Q27" s="58"/>
      <c r="R27" s="61"/>
      <c r="S27" s="61"/>
      <c r="T27" s="6"/>
      <c r="U27" s="62" t="str">
        <f>U19</f>
        <v>１５－５－１５</v>
      </c>
      <c r="V27" s="62"/>
      <c r="W27" s="62"/>
      <c r="X27" s="62"/>
      <c r="Y27" s="62"/>
      <c r="Z27" s="2"/>
    </row>
    <row r="28" spans="1:26" ht="24.75" customHeight="1">
      <c r="A28" s="10" t="s">
        <v>3</v>
      </c>
      <c r="B28" s="11" t="s">
        <v>4</v>
      </c>
      <c r="C28" s="49" t="s">
        <v>5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45" t="s">
        <v>6</v>
      </c>
      <c r="U28" s="46"/>
      <c r="V28" s="45" t="s">
        <v>7</v>
      </c>
      <c r="W28" s="46"/>
      <c r="X28" s="45" t="s">
        <v>7</v>
      </c>
      <c r="Y28" s="46"/>
      <c r="Z28" s="2"/>
    </row>
    <row r="29" spans="1:26" ht="24.75" customHeight="1">
      <c r="A29" s="12">
        <v>1</v>
      </c>
      <c r="B29" s="13">
        <v>0.5555555555555556</v>
      </c>
      <c r="C29" s="42" t="s">
        <v>36</v>
      </c>
      <c r="D29" s="43"/>
      <c r="E29" s="43"/>
      <c r="F29" s="43"/>
      <c r="G29" s="43"/>
      <c r="H29" s="44"/>
      <c r="I29" s="52" t="s">
        <v>53</v>
      </c>
      <c r="J29" s="53"/>
      <c r="K29" s="53"/>
      <c r="L29" s="53"/>
      <c r="M29" s="54"/>
      <c r="N29" s="49" t="s">
        <v>34</v>
      </c>
      <c r="O29" s="50"/>
      <c r="P29" s="50"/>
      <c r="Q29" s="50"/>
      <c r="R29" s="50"/>
      <c r="S29" s="51"/>
      <c r="T29" s="45" t="s">
        <v>40</v>
      </c>
      <c r="U29" s="46"/>
      <c r="V29" s="45" t="s">
        <v>38</v>
      </c>
      <c r="W29" s="46"/>
      <c r="X29" s="45" t="s">
        <v>38</v>
      </c>
      <c r="Y29" s="46"/>
      <c r="Z29" s="2"/>
    </row>
    <row r="30" spans="1:26" ht="24.75" customHeight="1">
      <c r="A30" s="12">
        <v>2</v>
      </c>
      <c r="B30" s="13">
        <v>0.5833333333333334</v>
      </c>
      <c r="C30" s="42" t="s">
        <v>32</v>
      </c>
      <c r="D30" s="43"/>
      <c r="E30" s="43"/>
      <c r="F30" s="43"/>
      <c r="G30" s="43"/>
      <c r="H30" s="44"/>
      <c r="I30" s="52" t="s">
        <v>49</v>
      </c>
      <c r="J30" s="53"/>
      <c r="K30" s="53"/>
      <c r="L30" s="53"/>
      <c r="M30" s="54"/>
      <c r="N30" s="42" t="s">
        <v>35</v>
      </c>
      <c r="O30" s="43"/>
      <c r="P30" s="43"/>
      <c r="Q30" s="43"/>
      <c r="R30" s="43"/>
      <c r="S30" s="44"/>
      <c r="T30" s="45" t="s">
        <v>41</v>
      </c>
      <c r="U30" s="46"/>
      <c r="V30" s="45" t="s">
        <v>44</v>
      </c>
      <c r="W30" s="46"/>
      <c r="X30" s="45" t="s">
        <v>44</v>
      </c>
      <c r="Y30" s="46"/>
      <c r="Z30" s="2"/>
    </row>
    <row r="31" spans="1:26" ht="24.75" customHeight="1">
      <c r="A31" s="12">
        <v>3</v>
      </c>
      <c r="B31" s="13">
        <v>0.611111111111111</v>
      </c>
      <c r="C31" s="49" t="s">
        <v>33</v>
      </c>
      <c r="D31" s="50"/>
      <c r="E31" s="50"/>
      <c r="F31" s="50"/>
      <c r="G31" s="50"/>
      <c r="H31" s="51"/>
      <c r="I31" s="52" t="s">
        <v>54</v>
      </c>
      <c r="J31" s="53"/>
      <c r="K31" s="53"/>
      <c r="L31" s="53"/>
      <c r="M31" s="54"/>
      <c r="N31" s="42" t="s">
        <v>36</v>
      </c>
      <c r="O31" s="43"/>
      <c r="P31" s="43"/>
      <c r="Q31" s="43"/>
      <c r="R31" s="43"/>
      <c r="S31" s="44"/>
      <c r="T31" s="45" t="s">
        <v>38</v>
      </c>
      <c r="U31" s="46"/>
      <c r="V31" s="45" t="s">
        <v>41</v>
      </c>
      <c r="W31" s="46"/>
      <c r="X31" s="45" t="s">
        <v>41</v>
      </c>
      <c r="Y31" s="46"/>
      <c r="Z31" s="2"/>
    </row>
    <row r="32" spans="1:26" ht="24.75" customHeight="1">
      <c r="A32" s="12">
        <v>4</v>
      </c>
      <c r="B32" s="13">
        <v>0.638888888888889</v>
      </c>
      <c r="C32" s="49" t="s">
        <v>34</v>
      </c>
      <c r="D32" s="50"/>
      <c r="E32" s="50"/>
      <c r="F32" s="50"/>
      <c r="G32" s="50"/>
      <c r="H32" s="51"/>
      <c r="I32" s="52" t="s">
        <v>55</v>
      </c>
      <c r="J32" s="53"/>
      <c r="K32" s="53"/>
      <c r="L32" s="53"/>
      <c r="M32" s="54"/>
      <c r="N32" s="42" t="s">
        <v>32</v>
      </c>
      <c r="O32" s="43"/>
      <c r="P32" s="43"/>
      <c r="Q32" s="43"/>
      <c r="R32" s="43"/>
      <c r="S32" s="44"/>
      <c r="T32" s="45" t="s">
        <v>44</v>
      </c>
      <c r="U32" s="46"/>
      <c r="V32" s="45" t="s">
        <v>40</v>
      </c>
      <c r="W32" s="46"/>
      <c r="X32" s="45" t="s">
        <v>40</v>
      </c>
      <c r="Y32" s="46"/>
      <c r="Z32" s="2"/>
    </row>
    <row r="33" spans="1:26" ht="24.75" customHeight="1">
      <c r="A33" s="12">
        <v>5</v>
      </c>
      <c r="B33" s="13">
        <v>0.6666666666666666</v>
      </c>
      <c r="C33" s="49" t="s">
        <v>35</v>
      </c>
      <c r="D33" s="50"/>
      <c r="E33" s="50"/>
      <c r="F33" s="50"/>
      <c r="G33" s="50"/>
      <c r="H33" s="51"/>
      <c r="I33" s="52" t="s">
        <v>48</v>
      </c>
      <c r="J33" s="53"/>
      <c r="K33" s="53"/>
      <c r="L33" s="53"/>
      <c r="M33" s="54"/>
      <c r="N33" s="49" t="s">
        <v>33</v>
      </c>
      <c r="O33" s="50"/>
      <c r="P33" s="50"/>
      <c r="Q33" s="50"/>
      <c r="R33" s="50"/>
      <c r="S33" s="51"/>
      <c r="T33" s="45" t="s">
        <v>45</v>
      </c>
      <c r="U33" s="46"/>
      <c r="V33" s="45" t="s">
        <v>45</v>
      </c>
      <c r="W33" s="46"/>
      <c r="X33" s="45" t="s">
        <v>45</v>
      </c>
      <c r="Y33" s="46"/>
      <c r="Z33" s="2"/>
    </row>
    <row r="34" spans="1:26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spans="1:28" s="36" customFormat="1" ht="24.75" customHeight="1">
      <c r="A35" s="56">
        <f>A13</f>
        <v>4</v>
      </c>
      <c r="B35" s="56"/>
      <c r="C35" s="56"/>
      <c r="D35" s="56"/>
      <c r="E35" s="6"/>
      <c r="F35" s="57"/>
      <c r="G35" s="57"/>
      <c r="H35" s="8" t="s">
        <v>0</v>
      </c>
      <c r="I35" s="57"/>
      <c r="J35" s="57"/>
      <c r="K35" s="7" t="s">
        <v>1</v>
      </c>
      <c r="L35" s="9"/>
      <c r="M35" s="92" t="s">
        <v>22</v>
      </c>
      <c r="N35" s="93"/>
      <c r="O35" s="57"/>
      <c r="P35" s="57"/>
      <c r="Q35" s="57"/>
      <c r="R35" s="6"/>
      <c r="S35" s="6"/>
      <c r="T35" s="6"/>
      <c r="U35" s="62" t="str">
        <f>U27</f>
        <v>１５－５－１５</v>
      </c>
      <c r="V35" s="62"/>
      <c r="W35" s="62"/>
      <c r="X35" s="62"/>
      <c r="Y35" s="62"/>
      <c r="AA35" s="3"/>
      <c r="AB35" s="3"/>
    </row>
    <row r="36" spans="1:28" s="36" customFormat="1" ht="20.25" customHeight="1">
      <c r="A36" s="10" t="s">
        <v>3</v>
      </c>
      <c r="B36" s="11" t="s">
        <v>4</v>
      </c>
      <c r="C36" s="49" t="s">
        <v>5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45" t="s">
        <v>6</v>
      </c>
      <c r="U36" s="46"/>
      <c r="V36" s="45" t="s">
        <v>7</v>
      </c>
      <c r="W36" s="46"/>
      <c r="X36" s="45" t="s">
        <v>7</v>
      </c>
      <c r="Y36" s="46"/>
      <c r="AA36" s="3"/>
      <c r="AB36" s="3"/>
    </row>
    <row r="37" spans="1:28" s="36" customFormat="1" ht="20.25" customHeight="1">
      <c r="A37" s="12">
        <v>1</v>
      </c>
      <c r="B37" s="37"/>
      <c r="C37" s="42"/>
      <c r="D37" s="43"/>
      <c r="E37" s="43"/>
      <c r="F37" s="43"/>
      <c r="G37" s="43"/>
      <c r="H37" s="43"/>
      <c r="I37" s="52" t="s">
        <v>23</v>
      </c>
      <c r="J37" s="53"/>
      <c r="K37" s="53"/>
      <c r="L37" s="53"/>
      <c r="M37" s="54"/>
      <c r="N37" s="50"/>
      <c r="O37" s="50"/>
      <c r="P37" s="50"/>
      <c r="Q37" s="50"/>
      <c r="R37" s="50"/>
      <c r="S37" s="51"/>
      <c r="T37" s="45" t="s">
        <v>21</v>
      </c>
      <c r="U37" s="46"/>
      <c r="V37" s="45" t="s">
        <v>21</v>
      </c>
      <c r="W37" s="46"/>
      <c r="X37" s="45" t="s">
        <v>21</v>
      </c>
      <c r="Y37" s="46"/>
      <c r="AA37" s="3"/>
      <c r="AB37" s="3"/>
    </row>
    <row r="38" spans="1:28" s="36" customFormat="1" ht="20.25" customHeight="1">
      <c r="A38" s="12">
        <v>2</v>
      </c>
      <c r="B38" s="37"/>
      <c r="C38" s="42"/>
      <c r="D38" s="43"/>
      <c r="E38" s="43"/>
      <c r="F38" s="43"/>
      <c r="G38" s="43"/>
      <c r="H38" s="43"/>
      <c r="I38" s="52" t="s">
        <v>23</v>
      </c>
      <c r="J38" s="53"/>
      <c r="K38" s="53"/>
      <c r="L38" s="53"/>
      <c r="M38" s="54"/>
      <c r="N38" s="50"/>
      <c r="O38" s="50"/>
      <c r="P38" s="50"/>
      <c r="Q38" s="50"/>
      <c r="R38" s="50"/>
      <c r="S38" s="51"/>
      <c r="T38" s="45" t="s">
        <v>21</v>
      </c>
      <c r="U38" s="46"/>
      <c r="V38" s="45" t="s">
        <v>21</v>
      </c>
      <c r="W38" s="46"/>
      <c r="X38" s="45" t="s">
        <v>21</v>
      </c>
      <c r="Y38" s="46"/>
      <c r="AA38" s="3"/>
      <c r="AB38" s="3"/>
    </row>
    <row r="39" spans="1:28" s="36" customFormat="1" ht="20.25" customHeight="1">
      <c r="A39" s="12">
        <v>3</v>
      </c>
      <c r="B39" s="37"/>
      <c r="C39" s="42"/>
      <c r="D39" s="43"/>
      <c r="E39" s="43"/>
      <c r="F39" s="43"/>
      <c r="G39" s="43"/>
      <c r="H39" s="43"/>
      <c r="I39" s="52" t="s">
        <v>23</v>
      </c>
      <c r="J39" s="53"/>
      <c r="K39" s="53"/>
      <c r="L39" s="53"/>
      <c r="M39" s="54"/>
      <c r="N39" s="50"/>
      <c r="O39" s="50"/>
      <c r="P39" s="50"/>
      <c r="Q39" s="50"/>
      <c r="R39" s="50"/>
      <c r="S39" s="51"/>
      <c r="T39" s="45" t="s">
        <v>21</v>
      </c>
      <c r="U39" s="46"/>
      <c r="V39" s="45" t="s">
        <v>21</v>
      </c>
      <c r="W39" s="46"/>
      <c r="X39" s="45" t="s">
        <v>21</v>
      </c>
      <c r="Y39" s="46"/>
      <c r="AA39" s="3"/>
      <c r="AB39" s="3"/>
    </row>
    <row r="40" spans="1:28" s="36" customFormat="1" ht="20.25" customHeight="1">
      <c r="A40" s="12">
        <v>4</v>
      </c>
      <c r="B40" s="37"/>
      <c r="C40" s="42"/>
      <c r="D40" s="43"/>
      <c r="E40" s="43"/>
      <c r="F40" s="43"/>
      <c r="G40" s="43"/>
      <c r="H40" s="43"/>
      <c r="I40" s="52" t="s">
        <v>23</v>
      </c>
      <c r="J40" s="53"/>
      <c r="K40" s="53"/>
      <c r="L40" s="53"/>
      <c r="M40" s="54"/>
      <c r="N40" s="50"/>
      <c r="O40" s="50"/>
      <c r="P40" s="50"/>
      <c r="Q40" s="50"/>
      <c r="R40" s="50"/>
      <c r="S40" s="51"/>
      <c r="T40" s="45" t="s">
        <v>21</v>
      </c>
      <c r="U40" s="46"/>
      <c r="V40" s="45" t="s">
        <v>21</v>
      </c>
      <c r="W40" s="46"/>
      <c r="X40" s="45" t="s">
        <v>21</v>
      </c>
      <c r="Y40" s="46"/>
      <c r="AA40" s="3"/>
      <c r="AB40" s="3"/>
    </row>
    <row r="41" spans="1:28" s="36" customFormat="1" ht="20.25" customHeight="1">
      <c r="A41" s="12">
        <v>5</v>
      </c>
      <c r="B41" s="37"/>
      <c r="C41" s="42"/>
      <c r="D41" s="43"/>
      <c r="E41" s="43"/>
      <c r="F41" s="43"/>
      <c r="G41" s="43"/>
      <c r="H41" s="43"/>
      <c r="I41" s="52" t="s">
        <v>23</v>
      </c>
      <c r="J41" s="53"/>
      <c r="K41" s="53"/>
      <c r="L41" s="53"/>
      <c r="M41" s="54"/>
      <c r="N41" s="50"/>
      <c r="O41" s="50"/>
      <c r="P41" s="50"/>
      <c r="Q41" s="50"/>
      <c r="R41" s="50"/>
      <c r="S41" s="51"/>
      <c r="T41" s="45" t="s">
        <v>21</v>
      </c>
      <c r="U41" s="46"/>
      <c r="V41" s="45" t="s">
        <v>21</v>
      </c>
      <c r="W41" s="46"/>
      <c r="X41" s="45" t="s">
        <v>21</v>
      </c>
      <c r="Y41" s="46"/>
      <c r="AA41" s="3"/>
      <c r="AB41" s="3"/>
    </row>
    <row r="42" spans="1:28" s="36" customFormat="1" ht="20.25" customHeight="1">
      <c r="A42" s="4"/>
      <c r="B42" s="5" t="s">
        <v>47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A42" s="3"/>
      <c r="AB42" s="3"/>
    </row>
    <row r="43" spans="1:28" s="36" customFormat="1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3"/>
      <c r="AB43" s="3"/>
    </row>
    <row r="44" spans="1:28" s="36" customFormat="1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AA44" s="3"/>
      <c r="AB44" s="3"/>
    </row>
    <row r="45" spans="1:28" s="36" customFormat="1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A45" s="3"/>
      <c r="AB45" s="3"/>
    </row>
    <row r="46" spans="1:28" s="36" customFormat="1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A46" s="3"/>
      <c r="AB46" s="3"/>
    </row>
  </sheetData>
  <sheetProtection/>
  <mergeCells count="211">
    <mergeCell ref="V41:W41"/>
    <mergeCell ref="X41:Y41"/>
    <mergeCell ref="V40:W40"/>
    <mergeCell ref="X40:Y40"/>
    <mergeCell ref="C41:H41"/>
    <mergeCell ref="I41:M41"/>
    <mergeCell ref="C40:H40"/>
    <mergeCell ref="I40:M40"/>
    <mergeCell ref="N40:S40"/>
    <mergeCell ref="T40:U40"/>
    <mergeCell ref="N41:S41"/>
    <mergeCell ref="T41:U41"/>
    <mergeCell ref="I39:M39"/>
    <mergeCell ref="V39:W39"/>
    <mergeCell ref="X39:Y39"/>
    <mergeCell ref="C38:H38"/>
    <mergeCell ref="I38:M38"/>
    <mergeCell ref="N38:S38"/>
    <mergeCell ref="T38:U38"/>
    <mergeCell ref="N39:S39"/>
    <mergeCell ref="T39:U39"/>
    <mergeCell ref="C39:H39"/>
    <mergeCell ref="C37:H37"/>
    <mergeCell ref="I37:M37"/>
    <mergeCell ref="N37:S37"/>
    <mergeCell ref="T37:U37"/>
    <mergeCell ref="V38:W38"/>
    <mergeCell ref="X38:Y38"/>
    <mergeCell ref="T36:U36"/>
    <mergeCell ref="V36:W36"/>
    <mergeCell ref="X36:Y36"/>
    <mergeCell ref="S15:S16"/>
    <mergeCell ref="V37:W37"/>
    <mergeCell ref="V15:V16"/>
    <mergeCell ref="W15:W16"/>
    <mergeCell ref="U15:U16"/>
    <mergeCell ref="U35:Y35"/>
    <mergeCell ref="X15:X16"/>
    <mergeCell ref="X37:Y37"/>
    <mergeCell ref="Y15:Y16"/>
    <mergeCell ref="C36:S36"/>
    <mergeCell ref="O35:Q35"/>
    <mergeCell ref="L15:N15"/>
    <mergeCell ref="O15:Q16"/>
    <mergeCell ref="R15:R16"/>
    <mergeCell ref="A35:D35"/>
    <mergeCell ref="F35:G35"/>
    <mergeCell ref="I35:J35"/>
    <mergeCell ref="M35:N35"/>
    <mergeCell ref="Z13:Z14"/>
    <mergeCell ref="A15:A16"/>
    <mergeCell ref="B15:B16"/>
    <mergeCell ref="C15:E15"/>
    <mergeCell ref="F15:H15"/>
    <mergeCell ref="I15:K15"/>
    <mergeCell ref="L13:N14"/>
    <mergeCell ref="O13:Q13"/>
    <mergeCell ref="T15:T16"/>
    <mergeCell ref="Z15:Z16"/>
    <mergeCell ref="Y11:Y12"/>
    <mergeCell ref="R13:R14"/>
    <mergeCell ref="S13:S14"/>
    <mergeCell ref="T13:T14"/>
    <mergeCell ref="U13:U14"/>
    <mergeCell ref="X13:X14"/>
    <mergeCell ref="Y13:Y14"/>
    <mergeCell ref="A13:A14"/>
    <mergeCell ref="B13:B14"/>
    <mergeCell ref="C13:E13"/>
    <mergeCell ref="F13:H13"/>
    <mergeCell ref="I13:K13"/>
    <mergeCell ref="L11:N11"/>
    <mergeCell ref="T9:T10"/>
    <mergeCell ref="U9:U10"/>
    <mergeCell ref="V13:V14"/>
    <mergeCell ref="W13:W14"/>
    <mergeCell ref="T11:T12"/>
    <mergeCell ref="Z11:Z12"/>
    <mergeCell ref="V11:V12"/>
    <mergeCell ref="W11:W12"/>
    <mergeCell ref="X9:X10"/>
    <mergeCell ref="X11:X12"/>
    <mergeCell ref="Y9:Y10"/>
    <mergeCell ref="O11:Q11"/>
    <mergeCell ref="R11:R12"/>
    <mergeCell ref="S11:S12"/>
    <mergeCell ref="U11:U12"/>
    <mergeCell ref="V9:V10"/>
    <mergeCell ref="A11:A12"/>
    <mergeCell ref="B11:B12"/>
    <mergeCell ref="C11:E11"/>
    <mergeCell ref="F11:H11"/>
    <mergeCell ref="I11:K12"/>
    <mergeCell ref="L9:N9"/>
    <mergeCell ref="A9:A10"/>
    <mergeCell ref="B9:B10"/>
    <mergeCell ref="C9:E9"/>
    <mergeCell ref="F9:H10"/>
    <mergeCell ref="I9:K9"/>
    <mergeCell ref="Z9:Z10"/>
    <mergeCell ref="O9:Q9"/>
    <mergeCell ref="R9:R10"/>
    <mergeCell ref="W9:W10"/>
    <mergeCell ref="S9:S10"/>
    <mergeCell ref="U7:U8"/>
    <mergeCell ref="V7:V8"/>
    <mergeCell ref="W7:W8"/>
    <mergeCell ref="X7:X8"/>
    <mergeCell ref="Y7:Y8"/>
    <mergeCell ref="Z7:Z8"/>
    <mergeCell ref="I7:K7"/>
    <mergeCell ref="L7:N7"/>
    <mergeCell ref="O7:Q7"/>
    <mergeCell ref="R7:R8"/>
    <mergeCell ref="S7:S8"/>
    <mergeCell ref="T7:T8"/>
    <mergeCell ref="B7:B8"/>
    <mergeCell ref="C7:E8"/>
    <mergeCell ref="F7:H7"/>
    <mergeCell ref="A5:D5"/>
    <mergeCell ref="P5:R5"/>
    <mergeCell ref="C6:E6"/>
    <mergeCell ref="F6:H6"/>
    <mergeCell ref="I6:K6"/>
    <mergeCell ref="L6:N6"/>
    <mergeCell ref="O6:Q6"/>
    <mergeCell ref="V33:W33"/>
    <mergeCell ref="X33:Y33"/>
    <mergeCell ref="V32:W32"/>
    <mergeCell ref="X32:Y32"/>
    <mergeCell ref="C33:H33"/>
    <mergeCell ref="I33:M33"/>
    <mergeCell ref="C32:H32"/>
    <mergeCell ref="I32:M32"/>
    <mergeCell ref="N32:S32"/>
    <mergeCell ref="T32:U32"/>
    <mergeCell ref="N33:S33"/>
    <mergeCell ref="T33:U33"/>
    <mergeCell ref="C31:H31"/>
    <mergeCell ref="I31:M31"/>
    <mergeCell ref="N31:S31"/>
    <mergeCell ref="T31:U31"/>
    <mergeCell ref="C30:H30"/>
    <mergeCell ref="I30:M30"/>
    <mergeCell ref="N30:S30"/>
    <mergeCell ref="T30:U30"/>
    <mergeCell ref="T28:U28"/>
    <mergeCell ref="V28:W28"/>
    <mergeCell ref="T29:U29"/>
    <mergeCell ref="N29:S29"/>
    <mergeCell ref="X28:Y28"/>
    <mergeCell ref="V31:W31"/>
    <mergeCell ref="X31:Y31"/>
    <mergeCell ref="V30:W30"/>
    <mergeCell ref="X30:Y30"/>
    <mergeCell ref="V29:W29"/>
    <mergeCell ref="X29:Y29"/>
    <mergeCell ref="C25:H25"/>
    <mergeCell ref="I25:M25"/>
    <mergeCell ref="N25:S25"/>
    <mergeCell ref="C28:S28"/>
    <mergeCell ref="C29:H29"/>
    <mergeCell ref="L27:M27"/>
    <mergeCell ref="I29:M29"/>
    <mergeCell ref="A27:D27"/>
    <mergeCell ref="F27:G27"/>
    <mergeCell ref="N24:S24"/>
    <mergeCell ref="O27:S27"/>
    <mergeCell ref="V23:W23"/>
    <mergeCell ref="X23:Y23"/>
    <mergeCell ref="T25:U25"/>
    <mergeCell ref="I27:J27"/>
    <mergeCell ref="U27:Y27"/>
    <mergeCell ref="V25:W25"/>
    <mergeCell ref="X25:Y25"/>
    <mergeCell ref="V24:W24"/>
    <mergeCell ref="X24:Y24"/>
    <mergeCell ref="T24:U24"/>
    <mergeCell ref="C23:H23"/>
    <mergeCell ref="I23:M23"/>
    <mergeCell ref="N23:S23"/>
    <mergeCell ref="T23:U23"/>
    <mergeCell ref="C24:H24"/>
    <mergeCell ref="I24:M24"/>
    <mergeCell ref="A1:Y1"/>
    <mergeCell ref="A19:D19"/>
    <mergeCell ref="F19:G19"/>
    <mergeCell ref="I19:J19"/>
    <mergeCell ref="O19:S19"/>
    <mergeCell ref="U19:Y19"/>
    <mergeCell ref="S5:U5"/>
    <mergeCell ref="V5:Y5"/>
    <mergeCell ref="A4:Y4"/>
    <mergeCell ref="A7:A8"/>
    <mergeCell ref="V20:W20"/>
    <mergeCell ref="X20:Y20"/>
    <mergeCell ref="V22:W22"/>
    <mergeCell ref="X22:Y22"/>
    <mergeCell ref="N21:S21"/>
    <mergeCell ref="V21:W21"/>
    <mergeCell ref="X21:Y21"/>
    <mergeCell ref="N22:S22"/>
    <mergeCell ref="T22:U22"/>
    <mergeCell ref="T21:U21"/>
    <mergeCell ref="L19:M19"/>
    <mergeCell ref="C20:S20"/>
    <mergeCell ref="T20:U20"/>
    <mergeCell ref="C22:H22"/>
    <mergeCell ref="I22:M22"/>
    <mergeCell ref="C21:H21"/>
    <mergeCell ref="I21:M2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Syun&amp;Ryu</dc:creator>
  <cp:keywords/>
  <dc:description/>
  <cp:lastModifiedBy>nori</cp:lastModifiedBy>
  <cp:lastPrinted>2011-05-16T13:40:27Z</cp:lastPrinted>
  <dcterms:created xsi:type="dcterms:W3CDTF">2010-04-28T09:56:10Z</dcterms:created>
  <dcterms:modified xsi:type="dcterms:W3CDTF">2011-06-06T15:52:07Z</dcterms:modified>
  <cp:category/>
  <cp:version/>
  <cp:contentType/>
  <cp:contentStatus/>
</cp:coreProperties>
</file>