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2120" windowHeight="8805" tabRatio="835" activeTab="0"/>
  </bookViews>
  <sheets>
    <sheet name="SL-3" sheetId="1" r:id="rId1"/>
  </sheets>
  <definedNames>
    <definedName name="_xlnm.Print_Area" localSheetId="0">'SL-3'!$A:$Y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
例ＳＬ-３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17" authorId="0">
      <text>
        <r>
          <rPr>
            <b/>
            <sz val="9"/>
            <rFont val="ＭＳ Ｐゴシック"/>
            <family val="3"/>
          </rPr>
          <t>試合時間を記入してください。
ＳＬ　１０－５－１０
ＬＬ　１５－５－１５
Ｌ　２０－５－２０</t>
        </r>
      </text>
    </comment>
    <comment ref="A2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25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3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U33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<sst xmlns="http://schemas.openxmlformats.org/spreadsheetml/2006/main" count="159" uniqueCount="54">
  <si>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</si>
  <si>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</si>
  <si>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</si>
  <si>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</si>
  <si>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</si>
  <si>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</si>
  <si>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</si>
  <si>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</si>
  <si>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</si>
  <si>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携帯</t>
  </si>
  <si>
    <t>※自動表ですので左下半分のみ記入して下さい。</t>
  </si>
  <si>
    <t>主審</t>
  </si>
  <si>
    <t>副審</t>
  </si>
  <si>
    <t>勝点</t>
  </si>
  <si>
    <t>月</t>
  </si>
  <si>
    <t>日</t>
  </si>
  <si>
    <t>得点</t>
  </si>
  <si>
    <t>失点</t>
  </si>
  <si>
    <t>ＮＯ</t>
  </si>
  <si>
    <t>キックオフ</t>
  </si>
  <si>
    <t>予　　選　　リ　　ー　　グ</t>
  </si>
  <si>
    <t>TEL</t>
  </si>
  <si>
    <t>☆☆</t>
  </si>
  <si>
    <t>（ ）</t>
  </si>
  <si>
    <t>-</t>
  </si>
  <si>
    <t xml:space="preserve"> </t>
  </si>
  <si>
    <t>六浦毎日ｻｯｶｰｽｸｰﾙ</t>
  </si>
  <si>
    <t>10-5-10</t>
  </si>
  <si>
    <t>（日）</t>
  </si>
  <si>
    <t>六浦</t>
  </si>
  <si>
    <t>並木</t>
  </si>
  <si>
    <t>第61回   あすなろ杯少年サッカー大会</t>
  </si>
  <si>
    <t>六浦毎日SS</t>
  </si>
  <si>
    <t>並木SC</t>
  </si>
  <si>
    <t>夏山SC</t>
  </si>
  <si>
    <t>FC野庭・丸山台SC</t>
  </si>
  <si>
    <t>藤の木SC</t>
  </si>
  <si>
    <t>SL-3</t>
  </si>
  <si>
    <t>予備日：　　6月19日(日)</t>
  </si>
  <si>
    <t>N・M</t>
  </si>
  <si>
    <t>藤の木</t>
  </si>
  <si>
    <t>夏山</t>
  </si>
  <si>
    <t>N・M</t>
  </si>
  <si>
    <t>N・Mは、FC野庭・丸山台SC混成の略</t>
  </si>
  <si>
    <t>N・M</t>
  </si>
  <si>
    <t>8 - 0</t>
  </si>
  <si>
    <t>0 - 2</t>
  </si>
  <si>
    <t>7 - 1</t>
  </si>
  <si>
    <t>7 - 0</t>
  </si>
  <si>
    <t>1 - 1</t>
  </si>
  <si>
    <t>2 - 1</t>
  </si>
  <si>
    <t>2 - 0</t>
  </si>
  <si>
    <t>0 - 9</t>
  </si>
  <si>
    <t>0 - 7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</si>
</sst>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HGS創英角ﾎﾟｯﾌﾟ体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b/>
      <sz val="7.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181" fontId="0" fillId="0" borderId="10" xfId="0" applyNumberFormat="1" applyFont="1" applyFill="1" applyBorder="1" applyAlignment="1">
      <alignment horizontal="center"/>
    </xf>
    <xf numFmtId="0" fontId="7" fillId="28" borderId="28" xfId="0" applyFont="1" applyFill="1" applyBorder="1" applyAlignment="1">
      <alignment horizontal="center" vertical="center" shrinkToFit="1"/>
    </xf>
    <xf numFmtId="0" fontId="5" fillId="28" borderId="19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29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20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5" fillId="28" borderId="28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shrinkToFit="1"/>
    </xf>
    <xf numFmtId="0" fontId="5" fillId="28" borderId="10" xfId="0" applyFont="1" applyFill="1" applyBorder="1" applyAlignment="1">
      <alignment horizontal="center" vertical="center"/>
    </xf>
    <xf numFmtId="49" fontId="5" fillId="28" borderId="10" xfId="0" applyNumberFormat="1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1星取対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tabSelected="1" zoomScalePageLayoutView="0" workbookViewId="0" topLeftCell="A1">
      <selection activeCell="B11" sqref="B11:Y12"/>
    </sheetView>
  </sheetViews>
  <sheetFormatPr defaultColWidth="9.00390625" defaultRowHeight="13.5"/>
  <cols>
    <col min="1" max="1" width="2.625" style="43" customWidth="1"/>
    <col min="2" max="2" width="16.375" style="43" customWidth="1"/>
    <col min="3" max="25" width="3.125" style="43" customWidth="1"/>
    <col min="26" max="26" width="3.375" style="32" customWidth="1"/>
    <col min="27" max="16384" width="9.00390625" style="8" customWidth="1"/>
  </cols>
  <sheetData>
    <row r="1" spans="1:26" ht="24.7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9"/>
    </row>
    <row r="2" spans="1:26" s="7" customFormat="1" ht="18" customHeight="1">
      <c r="A2" s="14"/>
      <c r="B2" s="14"/>
      <c r="C2" s="5"/>
      <c r="D2" s="5"/>
      <c r="E2" s="5"/>
      <c r="F2" s="5"/>
      <c r="G2" s="5"/>
      <c r="H2" s="5"/>
      <c r="I2" s="5"/>
      <c r="J2" s="5"/>
      <c r="K2" s="5"/>
      <c r="L2" s="63" t="s">
        <v>8</v>
      </c>
      <c r="M2" s="63"/>
      <c r="N2" s="63"/>
      <c r="O2" s="63"/>
      <c r="P2" s="64"/>
      <c r="Q2" s="64"/>
      <c r="R2" s="64"/>
      <c r="S2" s="63" t="s">
        <v>21</v>
      </c>
      <c r="T2" s="63"/>
      <c r="U2" s="63"/>
      <c r="V2" s="49"/>
      <c r="W2" s="49"/>
      <c r="X2" s="49"/>
      <c r="Y2" s="49"/>
      <c r="Z2" s="10"/>
    </row>
    <row r="3" spans="1:26" s="7" customFormat="1" ht="18" customHeight="1">
      <c r="A3" s="47" t="s">
        <v>37</v>
      </c>
      <c r="B3" s="47"/>
      <c r="C3" s="47"/>
      <c r="D3" s="47"/>
      <c r="E3" s="5"/>
      <c r="F3" s="5"/>
      <c r="G3" s="5"/>
      <c r="H3" s="5"/>
      <c r="I3" s="5"/>
      <c r="J3" s="5"/>
      <c r="K3" s="5"/>
      <c r="L3" s="50" t="s">
        <v>26</v>
      </c>
      <c r="M3" s="50"/>
      <c r="N3" s="50"/>
      <c r="O3" s="50"/>
      <c r="P3" s="50"/>
      <c r="Q3" s="50"/>
      <c r="R3" s="50"/>
      <c r="S3" s="48" t="s">
        <v>9</v>
      </c>
      <c r="T3" s="48"/>
      <c r="U3" s="48"/>
      <c r="V3" s="49"/>
      <c r="W3" s="49"/>
      <c r="X3" s="49"/>
      <c r="Y3" s="49"/>
      <c r="Z3" s="10"/>
    </row>
    <row r="4" spans="1:28" ht="15" customHeight="1">
      <c r="A4" s="15" t="s">
        <v>0</v>
      </c>
      <c r="B4" s="16" t="s">
        <v>1</v>
      </c>
      <c r="C4" s="65" t="str">
        <f>IF(B5="","",B5)</f>
        <v>六浦毎日SS</v>
      </c>
      <c r="D4" s="66"/>
      <c r="E4" s="67"/>
      <c r="F4" s="68" t="str">
        <f>IF(B7="","",B7)</f>
        <v>並木SC</v>
      </c>
      <c r="G4" s="66"/>
      <c r="H4" s="67"/>
      <c r="I4" s="68" t="str">
        <f>IF(B9="","",B9)</f>
        <v>夏山SC</v>
      </c>
      <c r="J4" s="66"/>
      <c r="K4" s="67"/>
      <c r="L4" s="68" t="str">
        <f>IF(B11="","",B11)</f>
        <v>FC野庭・丸山台SC</v>
      </c>
      <c r="M4" s="66"/>
      <c r="N4" s="67"/>
      <c r="O4" s="68" t="str">
        <f>IF(B13="","",B13)</f>
        <v>藤の木SC</v>
      </c>
      <c r="P4" s="66"/>
      <c r="Q4" s="67"/>
      <c r="R4" s="17" t="s">
        <v>2</v>
      </c>
      <c r="S4" s="17" t="s">
        <v>3</v>
      </c>
      <c r="T4" s="17" t="s">
        <v>4</v>
      </c>
      <c r="U4" s="18" t="s">
        <v>13</v>
      </c>
      <c r="V4" s="19" t="s">
        <v>16</v>
      </c>
      <c r="W4" s="19" t="s">
        <v>17</v>
      </c>
      <c r="X4" s="20" t="s">
        <v>5</v>
      </c>
      <c r="Y4" s="18" t="s">
        <v>6</v>
      </c>
      <c r="Z4" s="10"/>
      <c r="AA4" s="6"/>
      <c r="AB4" s="7"/>
    </row>
    <row r="5" spans="1:28" ht="15" customHeight="1">
      <c r="A5" s="51">
        <v>1</v>
      </c>
      <c r="B5" s="53" t="s">
        <v>32</v>
      </c>
      <c r="C5" s="55" t="s">
        <v>22</v>
      </c>
      <c r="D5" s="56"/>
      <c r="E5" s="57"/>
      <c r="F5" s="61" t="str">
        <f>IF(C7="○","●",IF(C7="●","○",IF(C7="","","△")))</f>
        <v>△</v>
      </c>
      <c r="G5" s="56"/>
      <c r="H5" s="57"/>
      <c r="I5" s="61" t="str">
        <f>IF(C9="○","●",IF(C9="●","○",IF(C9="","","△")))</f>
        <v>○</v>
      </c>
      <c r="J5" s="56"/>
      <c r="K5" s="57"/>
      <c r="L5" s="61" t="str">
        <f>IF(C11="○","●",IF(C11="●","○",IF(C11="","","△")))</f>
        <v>●</v>
      </c>
      <c r="M5" s="56"/>
      <c r="N5" s="57"/>
      <c r="O5" s="61" t="str">
        <f>IF(C13="○","●",IF(C13="●","○",IF(C13="","","△")))</f>
        <v>●</v>
      </c>
      <c r="P5" s="56"/>
      <c r="Q5" s="57"/>
      <c r="R5" s="69">
        <f>IF(COUNTIF(C5:Q5,"")=20,"",COUNTIF(C5:Q5,"○"))</f>
        <v>1</v>
      </c>
      <c r="S5" s="69">
        <f>IF(COUNTIF(C5:Q5,"")=20,"",COUNTIF(C5:Q5,"●"))</f>
        <v>2</v>
      </c>
      <c r="T5" s="69">
        <f>IF(COUNTIF(C5:Q5,"")=20,"",COUNTIF(C5:Q5,"△"))</f>
        <v>1</v>
      </c>
      <c r="U5" s="71">
        <f>IF(R5="","",R5*3+T5)</f>
        <v>4</v>
      </c>
      <c r="V5" s="79">
        <f>IF(COUNTIF(C5:Q5,"")=20,"",IF(C6="",0,C6)+IF(F6="",0,F6)+IF(I6="",0,I6)+IF(L6="",0,L6)+IF(O6="",0,O6))</f>
        <v>3</v>
      </c>
      <c r="W5" s="79">
        <f>IF(COUNTIF(C5:Q5,"")=20,"",IF(E6="",0,E6)+IF(H6="",0,H6)+IF(K6="",0,K6)+IF(N6="",0,N6)+IF(Q6="",0,Q6))</f>
        <v>10</v>
      </c>
      <c r="X5" s="69">
        <f>IF(COUNTIF(C5:Q5,"")=20,"",V5-W5)</f>
        <v>-7</v>
      </c>
      <c r="Y5" s="71">
        <f>IF(COUNTIF(C5:Q5,"")=20,"",RANK(Z5,$Z$5:$Z$14,0))</f>
        <v>4</v>
      </c>
      <c r="Z5" s="73">
        <f>IF(COUNTIF(C5:Q5,"")=20,"",IF(U5="",0,U5*10000)+X5*500+V5*10)</f>
        <v>36530</v>
      </c>
      <c r="AA5" s="6"/>
      <c r="AB5" s="7"/>
    </row>
    <row r="6" spans="1:28" ht="15" customHeight="1">
      <c r="A6" s="52"/>
      <c r="B6" s="54"/>
      <c r="C6" s="58"/>
      <c r="D6" s="59"/>
      <c r="E6" s="60"/>
      <c r="F6" s="1">
        <f>IF(E8="","",E8)</f>
        <v>1</v>
      </c>
      <c r="G6" s="2" t="s">
        <v>7</v>
      </c>
      <c r="H6" s="1">
        <f>IF(C8="","",C8)</f>
        <v>1</v>
      </c>
      <c r="I6" s="3">
        <f>IF(E10="","",E10)</f>
        <v>2</v>
      </c>
      <c r="J6" s="2" t="s">
        <v>7</v>
      </c>
      <c r="K6" s="4">
        <f>IF(C10="","",C10)</f>
        <v>0</v>
      </c>
      <c r="L6" s="1">
        <f>IF(E12="","",E12)</f>
        <v>0</v>
      </c>
      <c r="M6" s="2" t="s">
        <v>7</v>
      </c>
      <c r="N6" s="4">
        <f>IF(C12="","",C12)</f>
        <v>7</v>
      </c>
      <c r="O6" s="1">
        <f>IF(E14="","",E14)</f>
        <v>0</v>
      </c>
      <c r="P6" s="2" t="s">
        <v>7</v>
      </c>
      <c r="Q6" s="4">
        <f>IF(C14="","",C14)</f>
        <v>2</v>
      </c>
      <c r="R6" s="70"/>
      <c r="S6" s="70"/>
      <c r="T6" s="70"/>
      <c r="U6" s="72"/>
      <c r="V6" s="70"/>
      <c r="W6" s="70"/>
      <c r="X6" s="70"/>
      <c r="Y6" s="72"/>
      <c r="Z6" s="73"/>
      <c r="AA6" s="6"/>
      <c r="AB6" s="7"/>
    </row>
    <row r="7" spans="1:28" ht="15" customHeight="1">
      <c r="A7" s="74">
        <v>2</v>
      </c>
      <c r="B7" s="100" t="s">
        <v>33</v>
      </c>
      <c r="C7" s="101" t="str">
        <f>IF(C8&gt;E8,"○",IF(C8&lt;E8,"●",IF(C8="","","△")))</f>
        <v>△</v>
      </c>
      <c r="D7" s="102"/>
      <c r="E7" s="103"/>
      <c r="F7" s="104" t="s">
        <v>22</v>
      </c>
      <c r="G7" s="105"/>
      <c r="H7" s="106"/>
      <c r="I7" s="107" t="str">
        <f>IF(F9="○","●",IF(F9="●","○",IF(F9="","","△")))</f>
        <v>○</v>
      </c>
      <c r="J7" s="105"/>
      <c r="K7" s="106"/>
      <c r="L7" s="107" t="str">
        <f>IF(F11="○","●",IF(F11="●","○",IF(F11="","","△")))</f>
        <v>●</v>
      </c>
      <c r="M7" s="105"/>
      <c r="N7" s="106"/>
      <c r="O7" s="107" t="str">
        <f>IF(F13="○","●",IF(F13="●","○",IF(F13="","","△")))</f>
        <v>○</v>
      </c>
      <c r="P7" s="105"/>
      <c r="Q7" s="106"/>
      <c r="R7" s="108">
        <f>IF(COUNTIF(C7:Q7,"")=20,"",COUNTIF(C7:Q7,"○"))</f>
        <v>2</v>
      </c>
      <c r="S7" s="109">
        <f>IF(COUNTIF(C7:Q7,"")=20,"",COUNTIF(C7:Q7,"●"))</f>
        <v>1</v>
      </c>
      <c r="T7" s="108">
        <f>IF(COUNTIF(C7:Q7,"")=20,"",COUNTIF(C7:Q7,"△"))</f>
        <v>1</v>
      </c>
      <c r="U7" s="108">
        <f>IF(R7="","",R7*3+T7)</f>
        <v>7</v>
      </c>
      <c r="V7" s="108">
        <f>IF(COUNTIF(C7:Q7,"")=20,"",IF(C8="",0,C8)+IF(F8="",0,F8)+IF(I8="",0,I8)+IF(L8="",0,L8)+IF(O8="",0,O8))</f>
        <v>10</v>
      </c>
      <c r="W7" s="108">
        <f>IF(COUNTIF(C7:Q7,"")=20,"",IF(E8="",0,E8)+IF(H8="",0,H8)+IF(K8="",0,K8)+IF(N8="",0,N8)+IF(Q8="",0,Q8))</f>
        <v>12</v>
      </c>
      <c r="X7" s="108">
        <f>IF(COUNTIF(C7:Q7,"")=20,"",V7-W7)</f>
        <v>-2</v>
      </c>
      <c r="Y7" s="80">
        <f>IF(COUNTIF(C7:Q7,"")=20,"",RANK(Z7,$Z$5:$Z$14,0))</f>
        <v>2</v>
      </c>
      <c r="Z7" s="73">
        <f>IF(COUNTIF(C7:Q7,"")=20,"",IF(U7="",0,U7*10000)+X7*500+V7*10)</f>
        <v>69100</v>
      </c>
      <c r="AA7" s="6"/>
      <c r="AB7" s="7"/>
    </row>
    <row r="8" spans="1:28" ht="15" customHeight="1">
      <c r="A8" s="52"/>
      <c r="B8" s="110"/>
      <c r="C8" s="111">
        <v>1</v>
      </c>
      <c r="D8" s="112" t="s">
        <v>7</v>
      </c>
      <c r="E8" s="113">
        <v>1</v>
      </c>
      <c r="F8" s="114"/>
      <c r="G8" s="115"/>
      <c r="H8" s="116"/>
      <c r="I8" s="111">
        <f>IF(H10="","",H10)</f>
        <v>7</v>
      </c>
      <c r="J8" s="112" t="s">
        <v>7</v>
      </c>
      <c r="K8" s="113">
        <f>IF(F10="","",F10)</f>
        <v>1</v>
      </c>
      <c r="L8" s="111">
        <f>IF(H12="","",H12)</f>
        <v>0</v>
      </c>
      <c r="M8" s="112" t="s">
        <v>7</v>
      </c>
      <c r="N8" s="113">
        <f>IF(F12="","",F12)</f>
        <v>9</v>
      </c>
      <c r="O8" s="111">
        <f>IF(H14="","",H14)</f>
        <v>2</v>
      </c>
      <c r="P8" s="112" t="s">
        <v>7</v>
      </c>
      <c r="Q8" s="113">
        <f>IF(F14="","",F14)</f>
        <v>1</v>
      </c>
      <c r="R8" s="117"/>
      <c r="S8" s="117"/>
      <c r="T8" s="117"/>
      <c r="U8" s="117"/>
      <c r="V8" s="117"/>
      <c r="W8" s="117"/>
      <c r="X8" s="117"/>
      <c r="Y8" s="72"/>
      <c r="Z8" s="73"/>
      <c r="AA8" s="6"/>
      <c r="AB8" s="7"/>
    </row>
    <row r="9" spans="1:28" ht="15" customHeight="1">
      <c r="A9" s="74">
        <v>3</v>
      </c>
      <c r="B9" s="75" t="s">
        <v>34</v>
      </c>
      <c r="C9" s="76" t="str">
        <f>IF(C10&gt;E10,"○",IF(C10&lt;E10,"●",IF(C10="","","△")))</f>
        <v>●</v>
      </c>
      <c r="D9" s="77"/>
      <c r="E9" s="78"/>
      <c r="F9" s="76" t="str">
        <f>IF(F10&gt;H10,"○",IF(F10&lt;H10,"●",IF(F10="","","△")))</f>
        <v>●</v>
      </c>
      <c r="G9" s="77"/>
      <c r="H9" s="78"/>
      <c r="I9" s="55" t="s">
        <v>22</v>
      </c>
      <c r="J9" s="56"/>
      <c r="K9" s="57"/>
      <c r="L9" s="61" t="str">
        <f>IF(I11="○","●",IF(I11="●","○",IF(I11="","","△")))</f>
        <v>●</v>
      </c>
      <c r="M9" s="56"/>
      <c r="N9" s="57"/>
      <c r="O9" s="61" t="str">
        <f>IF(I13="○","●",IF(I13="●","○",IF(I13="","","△")))</f>
        <v>△</v>
      </c>
      <c r="P9" s="56"/>
      <c r="Q9" s="57"/>
      <c r="R9" s="79">
        <f>IF(COUNTIF(C9:Q9,"")=20,"",COUNTIF(C9:Q9,"○"))</f>
        <v>0</v>
      </c>
      <c r="S9" s="69">
        <f>IF(COUNTIF(C9:Q9,"")=20,"",COUNTIF(C9:Q9,"●"))</f>
        <v>3</v>
      </c>
      <c r="T9" s="79">
        <f>IF(COUNTIF(C9:Q9,"")=20,"",COUNTIF(C9:Q9,"△"))</f>
        <v>1</v>
      </c>
      <c r="U9" s="80">
        <f>IF(R9="","",R9*3+T9)</f>
        <v>1</v>
      </c>
      <c r="V9" s="79">
        <f>IF(COUNTIF(C9:Q9,"")=20,"",IF(C10="",0,C10)+IF(F10="",0,F10)+IF(I10="",0,I10)+IF(L10="",0,L10)+IF(O10="",0,O10))</f>
        <v>2</v>
      </c>
      <c r="W9" s="79">
        <f>IF(COUNTIF(C9:Q9,"")=20,"",IF(E10="",0,E10)+IF(H10="",0,H10)+IF(K10="",0,K10)+IF(N10="",0,N10)+IF(Q10="",0,Q10))</f>
        <v>18</v>
      </c>
      <c r="X9" s="79">
        <f>IF(COUNTIF(C9:Q9,"")=20,"",V9-W9)</f>
        <v>-16</v>
      </c>
      <c r="Y9" s="80">
        <f>IF(COUNTIF(C9:Q9,"")=20,"",RANK(Z9,$Z$5:$Z$14,0))</f>
        <v>5</v>
      </c>
      <c r="Z9" s="73">
        <f>IF(COUNTIF(C9:Q9,"")=20,"",IF(U9="",0,U9*10000)+X9*500+V9*10)</f>
        <v>2020</v>
      </c>
      <c r="AA9" s="6"/>
      <c r="AB9" s="7"/>
    </row>
    <row r="10" spans="1:28" ht="15" customHeight="1">
      <c r="A10" s="52"/>
      <c r="B10" s="54"/>
      <c r="C10" s="1">
        <v>0</v>
      </c>
      <c r="D10" s="2" t="s">
        <v>7</v>
      </c>
      <c r="E10" s="4">
        <v>2</v>
      </c>
      <c r="F10" s="1">
        <v>1</v>
      </c>
      <c r="G10" s="2" t="s">
        <v>7</v>
      </c>
      <c r="H10" s="4">
        <v>7</v>
      </c>
      <c r="I10" s="58"/>
      <c r="J10" s="59"/>
      <c r="K10" s="60"/>
      <c r="L10" s="1">
        <f>IF(K12="","",K12)</f>
        <v>0</v>
      </c>
      <c r="M10" s="2" t="s">
        <v>7</v>
      </c>
      <c r="N10" s="4">
        <f>IF(I12="","",I12)</f>
        <v>8</v>
      </c>
      <c r="O10" s="1">
        <f>IF(K14="","",K14)</f>
        <v>1</v>
      </c>
      <c r="P10" s="2" t="s">
        <v>7</v>
      </c>
      <c r="Q10" s="4">
        <f>IF(I14="","",I14)</f>
        <v>1</v>
      </c>
      <c r="R10" s="70"/>
      <c r="S10" s="70"/>
      <c r="T10" s="70"/>
      <c r="U10" s="72"/>
      <c r="V10" s="70"/>
      <c r="W10" s="70"/>
      <c r="X10" s="70"/>
      <c r="Y10" s="72"/>
      <c r="Z10" s="73"/>
      <c r="AA10" s="6"/>
      <c r="AB10" s="7"/>
    </row>
    <row r="11" spans="1:28" ht="15" customHeight="1">
      <c r="A11" s="74">
        <v>4</v>
      </c>
      <c r="B11" s="100" t="s">
        <v>35</v>
      </c>
      <c r="C11" s="101" t="str">
        <f>IF(C12&gt;E12,"○",IF(C12&lt;E12,"●",IF(C12="","","△")))</f>
        <v>○</v>
      </c>
      <c r="D11" s="102"/>
      <c r="E11" s="103"/>
      <c r="F11" s="101" t="str">
        <f>IF(F12&gt;H12,"○",IF(F12&lt;H12,"●",IF(F12="","","△")))</f>
        <v>○</v>
      </c>
      <c r="G11" s="102"/>
      <c r="H11" s="103"/>
      <c r="I11" s="101" t="str">
        <f>IF(I12&gt;K12,"○",IF(I12&lt;K12,"●",IF(I12="","","△")))</f>
        <v>○</v>
      </c>
      <c r="J11" s="102"/>
      <c r="K11" s="103"/>
      <c r="L11" s="104" t="s">
        <v>22</v>
      </c>
      <c r="M11" s="105"/>
      <c r="N11" s="106"/>
      <c r="O11" s="107" t="str">
        <f>IF(L13="○","●",IF(L13="●","○",IF(L13="","","△")))</f>
        <v>○</v>
      </c>
      <c r="P11" s="105"/>
      <c r="Q11" s="106"/>
      <c r="R11" s="108">
        <f>IF(COUNTIF(C11:Q11,"")=20,"",COUNTIF(C11:Q11,"○"))</f>
        <v>4</v>
      </c>
      <c r="S11" s="109">
        <f>IF(COUNTIF(C11:Q11,"")=20,"",COUNTIF(C11:Q11,"●"))</f>
        <v>0</v>
      </c>
      <c r="T11" s="108">
        <f>IF(COUNTIF(C11:Q11,"")=20,"",COUNTIF(C11:Q11,"△"))</f>
        <v>0</v>
      </c>
      <c r="U11" s="108">
        <f>IF(R11="","",R11*3+T11)</f>
        <v>12</v>
      </c>
      <c r="V11" s="108">
        <f>IF(COUNTIF(C11:Q11,"")=20,"",IF(C12="",0,C12)+IF(F12="",0,F12)+IF(I12="",0,I12)+IF(L12="",0,L12)+IF(O12="",0,O12))</f>
        <v>31</v>
      </c>
      <c r="W11" s="108">
        <f>IF(COUNTIF(C11:Q11,"")=20,"",IF(E12="",0,E12)+IF(H12="",0,H12)+IF(K12="",0,K12)+IF(N12="",0,N12)+IF(Q12="",0,Q12))</f>
        <v>0</v>
      </c>
      <c r="X11" s="108">
        <f>IF(COUNTIF(C11:Q11,"")=20,"",V11-W11)</f>
        <v>31</v>
      </c>
      <c r="Y11" s="108">
        <f>IF(COUNTIF(C11:Q11,"")=20,"",RANK(Z11,$Z$5:$Z$14,0))</f>
        <v>1</v>
      </c>
      <c r="Z11" s="73">
        <f>IF(COUNTIF(C11:Q11,"")=20,"",IF(U11="",0,U11*10000)+X11*500+V11*10)</f>
        <v>135810</v>
      </c>
      <c r="AA11" s="6"/>
      <c r="AB11" s="7"/>
    </row>
    <row r="12" spans="1:28" ht="15" customHeight="1">
      <c r="A12" s="52"/>
      <c r="B12" s="110"/>
      <c r="C12" s="111">
        <v>7</v>
      </c>
      <c r="D12" s="112" t="s">
        <v>7</v>
      </c>
      <c r="E12" s="113">
        <v>0</v>
      </c>
      <c r="F12" s="111">
        <v>9</v>
      </c>
      <c r="G12" s="112" t="s">
        <v>7</v>
      </c>
      <c r="H12" s="113">
        <v>0</v>
      </c>
      <c r="I12" s="111">
        <v>8</v>
      </c>
      <c r="J12" s="112" t="s">
        <v>7</v>
      </c>
      <c r="K12" s="113">
        <v>0</v>
      </c>
      <c r="L12" s="114"/>
      <c r="M12" s="115"/>
      <c r="N12" s="116"/>
      <c r="O12" s="111">
        <f>IF(N14="","",N14)</f>
        <v>7</v>
      </c>
      <c r="P12" s="112" t="s">
        <v>7</v>
      </c>
      <c r="Q12" s="113">
        <f>IF(L14="","",L14)</f>
        <v>0</v>
      </c>
      <c r="R12" s="117"/>
      <c r="S12" s="117"/>
      <c r="T12" s="117"/>
      <c r="U12" s="117"/>
      <c r="V12" s="117"/>
      <c r="W12" s="117"/>
      <c r="X12" s="117"/>
      <c r="Y12" s="117"/>
      <c r="Z12" s="73"/>
      <c r="AA12" s="6"/>
      <c r="AB12" s="7"/>
    </row>
    <row r="13" spans="1:28" ht="15" customHeight="1">
      <c r="A13" s="74">
        <v>5</v>
      </c>
      <c r="B13" s="75" t="s">
        <v>36</v>
      </c>
      <c r="C13" s="76" t="str">
        <f>IF(C14&gt;E14,"○",IF(C14&lt;E14,"●",IF(C14="","","△")))</f>
        <v>○</v>
      </c>
      <c r="D13" s="77"/>
      <c r="E13" s="78"/>
      <c r="F13" s="76" t="str">
        <f>IF(F14&gt;H14,"○",IF(F14&lt;H14,"●",IF(F14="","","△")))</f>
        <v>●</v>
      </c>
      <c r="G13" s="77"/>
      <c r="H13" s="78"/>
      <c r="I13" s="76" t="str">
        <f>IF(I14&gt;K14,"○",IF(I14&lt;K14,"●",IF(I14="","","△")))</f>
        <v>△</v>
      </c>
      <c r="J13" s="77"/>
      <c r="K13" s="78"/>
      <c r="L13" s="76" t="str">
        <f>IF(L14&gt;N14,"○",IF(L14&lt;N14,"●",IF(L14="","","△")))</f>
        <v>●</v>
      </c>
      <c r="M13" s="77"/>
      <c r="N13" s="78"/>
      <c r="O13" s="55" t="s">
        <v>22</v>
      </c>
      <c r="P13" s="56"/>
      <c r="Q13" s="57"/>
      <c r="R13" s="79">
        <f>IF(COUNTIF(C13:Q13,"")=20,"",COUNTIF(C13:Q13,"○"))</f>
        <v>1</v>
      </c>
      <c r="S13" s="69">
        <f>IF(COUNTIF(C13:Q13,"")=20,"",COUNTIF(C13:Q13,"●"))</f>
        <v>2</v>
      </c>
      <c r="T13" s="79">
        <f>IF(COUNTIF(C13:Q13,"")=20,"",COUNTIF(C13:Q13,"△"))</f>
        <v>1</v>
      </c>
      <c r="U13" s="80">
        <f>IF(R13="","",R13*3+T13)</f>
        <v>4</v>
      </c>
      <c r="V13" s="79">
        <f>IF(COUNTIF(C13:Q13,"")=20,"",IF(C14="",0,C14)+IF(F14="",0,F14)+IF(I14="",0,I14)+IF(L14="",0,L14)+IF(O14="",0,O14))</f>
        <v>4</v>
      </c>
      <c r="W13" s="79">
        <f>IF(COUNTIF(C13:Q13,"")=20,"",IF(E14="",0,E14)+IF(H14="",0,H14)+IF(K14="",0,K14)+IF(N14="",0,N14)+IF(Q14="",0,Q14))</f>
        <v>10</v>
      </c>
      <c r="X13" s="79">
        <f>IF(COUNTIF(C13:Q13,"")=20,"",V13-W13)</f>
        <v>-6</v>
      </c>
      <c r="Y13" s="80">
        <f>IF(COUNTIF(C13:Q13,"")=20,"",RANK(Z13,$Z$5:$Z$14,0))</f>
        <v>3</v>
      </c>
      <c r="Z13" s="73">
        <f>IF(COUNTIF(C13:Q13,"")=20,"",IF(U13="",0,U13*10000)+X13*500+V13*10)</f>
        <v>37040</v>
      </c>
      <c r="AA13" s="6"/>
      <c r="AB13" s="7"/>
    </row>
    <row r="14" spans="1:28" ht="15" customHeight="1">
      <c r="A14" s="81"/>
      <c r="B14" s="82"/>
      <c r="C14" s="1">
        <v>2</v>
      </c>
      <c r="D14" s="2" t="s">
        <v>7</v>
      </c>
      <c r="E14" s="4">
        <v>0</v>
      </c>
      <c r="F14" s="1">
        <v>1</v>
      </c>
      <c r="G14" s="2" t="s">
        <v>7</v>
      </c>
      <c r="H14" s="4">
        <v>2</v>
      </c>
      <c r="I14" s="1">
        <v>1</v>
      </c>
      <c r="J14" s="2" t="s">
        <v>7</v>
      </c>
      <c r="K14" s="4">
        <v>1</v>
      </c>
      <c r="L14" s="1">
        <v>0</v>
      </c>
      <c r="M14" s="2" t="s">
        <v>7</v>
      </c>
      <c r="N14" s="4">
        <v>7</v>
      </c>
      <c r="O14" s="58"/>
      <c r="P14" s="59"/>
      <c r="Q14" s="60"/>
      <c r="R14" s="83"/>
      <c r="S14" s="83"/>
      <c r="T14" s="83"/>
      <c r="U14" s="84"/>
      <c r="V14" s="83"/>
      <c r="W14" s="83"/>
      <c r="X14" s="83"/>
      <c r="Y14" s="84"/>
      <c r="Z14" s="73"/>
      <c r="AA14" s="6"/>
      <c r="AB14" s="7"/>
    </row>
    <row r="15" spans="1:28" ht="15" customHeight="1">
      <c r="A15" s="21"/>
      <c r="B15" s="5"/>
      <c r="C15" s="22"/>
      <c r="D15" s="44" t="s">
        <v>10</v>
      </c>
      <c r="E15" s="24"/>
      <c r="F15" s="24"/>
      <c r="G15" s="25"/>
      <c r="H15" s="24"/>
      <c r="I15" s="24"/>
      <c r="J15" s="25"/>
      <c r="K15" s="24"/>
      <c r="L15" s="24"/>
      <c r="M15" s="26"/>
      <c r="N15" s="21"/>
      <c r="O15" s="21"/>
      <c r="P15" s="26"/>
      <c r="Q15" s="21"/>
      <c r="R15" s="27"/>
      <c r="S15" s="27"/>
      <c r="T15" s="27"/>
      <c r="U15" s="27"/>
      <c r="V15" s="27"/>
      <c r="W15" s="27"/>
      <c r="X15" s="27"/>
      <c r="Y15" s="27"/>
      <c r="Z15" s="28"/>
      <c r="AA15" s="6"/>
      <c r="AB15" s="7"/>
    </row>
    <row r="16" spans="1:28" ht="15" customHeight="1">
      <c r="A16" s="21"/>
      <c r="B16" s="5"/>
      <c r="C16" s="22"/>
      <c r="D16" s="23"/>
      <c r="E16" s="24"/>
      <c r="F16" s="24"/>
      <c r="G16" s="25"/>
      <c r="H16" s="24"/>
      <c r="I16" s="24"/>
      <c r="J16" s="25"/>
      <c r="K16" s="24"/>
      <c r="L16" s="24"/>
      <c r="M16" s="26"/>
      <c r="N16" s="21"/>
      <c r="O16" s="21"/>
      <c r="P16" s="26"/>
      <c r="Q16" s="21"/>
      <c r="R16" s="27"/>
      <c r="S16" s="27"/>
      <c r="T16" s="27"/>
      <c r="U16" s="27"/>
      <c r="V16" s="27"/>
      <c r="W16" s="27"/>
      <c r="X16" s="27"/>
      <c r="Y16" s="27"/>
      <c r="Z16" s="28"/>
      <c r="AA16" s="6"/>
      <c r="AB16" s="7"/>
    </row>
    <row r="17" spans="1:26" s="7" customFormat="1" ht="24.75" customHeight="1">
      <c r="A17" s="85" t="str">
        <f>A3</f>
        <v>SL-3</v>
      </c>
      <c r="B17" s="85"/>
      <c r="C17" s="85"/>
      <c r="D17" s="85"/>
      <c r="E17" s="6"/>
      <c r="F17" s="86">
        <v>5</v>
      </c>
      <c r="G17" s="86"/>
      <c r="H17" s="12" t="s">
        <v>14</v>
      </c>
      <c r="I17" s="86">
        <v>22</v>
      </c>
      <c r="J17" s="86"/>
      <c r="K17" s="11" t="s">
        <v>15</v>
      </c>
      <c r="L17" s="13"/>
      <c r="M17" s="47" t="s">
        <v>28</v>
      </c>
      <c r="N17" s="87"/>
      <c r="O17" s="45"/>
      <c r="P17" s="45"/>
      <c r="Q17" s="45"/>
      <c r="R17" s="45"/>
      <c r="S17" s="45"/>
      <c r="T17" s="6"/>
      <c r="U17" s="95" t="s">
        <v>27</v>
      </c>
      <c r="V17" s="95"/>
      <c r="W17" s="95"/>
      <c r="X17" s="95"/>
      <c r="Y17" s="95"/>
      <c r="Z17" s="29"/>
    </row>
    <row r="18" spans="1:25" ht="20.25" customHeight="1">
      <c r="A18" s="30" t="s">
        <v>18</v>
      </c>
      <c r="B18" s="31" t="s">
        <v>19</v>
      </c>
      <c r="C18" s="96" t="s">
        <v>20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3" t="s">
        <v>11</v>
      </c>
      <c r="U18" s="94"/>
      <c r="V18" s="93" t="s">
        <v>12</v>
      </c>
      <c r="W18" s="94"/>
      <c r="X18" s="93" t="s">
        <v>12</v>
      </c>
      <c r="Y18" s="94"/>
    </row>
    <row r="19" spans="1:25" ht="20.25" customHeight="1">
      <c r="A19" s="33">
        <v>1</v>
      </c>
      <c r="B19" s="34">
        <v>0.3958333333333333</v>
      </c>
      <c r="C19" s="97" t="s">
        <v>35</v>
      </c>
      <c r="D19" s="98"/>
      <c r="E19" s="98"/>
      <c r="F19" s="98"/>
      <c r="G19" s="98"/>
      <c r="H19" s="98"/>
      <c r="I19" s="88" t="s">
        <v>45</v>
      </c>
      <c r="J19" s="89"/>
      <c r="K19" s="89"/>
      <c r="L19" s="89"/>
      <c r="M19" s="90"/>
      <c r="N19" s="91" t="s">
        <v>34</v>
      </c>
      <c r="O19" s="91"/>
      <c r="P19" s="91"/>
      <c r="Q19" s="91"/>
      <c r="R19" s="91"/>
      <c r="S19" s="92"/>
      <c r="T19" s="93" t="s">
        <v>29</v>
      </c>
      <c r="U19" s="94"/>
      <c r="V19" s="93" t="s">
        <v>29</v>
      </c>
      <c r="W19" s="94"/>
      <c r="X19" s="93" t="s">
        <v>40</v>
      </c>
      <c r="Y19" s="94"/>
    </row>
    <row r="20" spans="1:25" ht="20.25" customHeight="1">
      <c r="A20" s="33">
        <v>2</v>
      </c>
      <c r="B20" s="34">
        <v>0.4166666666666667</v>
      </c>
      <c r="C20" s="97" t="s">
        <v>32</v>
      </c>
      <c r="D20" s="98"/>
      <c r="E20" s="98"/>
      <c r="F20" s="98"/>
      <c r="G20" s="98"/>
      <c r="H20" s="98"/>
      <c r="I20" s="88" t="s">
        <v>46</v>
      </c>
      <c r="J20" s="89"/>
      <c r="K20" s="89"/>
      <c r="L20" s="89"/>
      <c r="M20" s="90"/>
      <c r="N20" s="91" t="s">
        <v>36</v>
      </c>
      <c r="O20" s="91"/>
      <c r="P20" s="91"/>
      <c r="Q20" s="91"/>
      <c r="R20" s="91"/>
      <c r="S20" s="92"/>
      <c r="T20" s="93" t="s">
        <v>30</v>
      </c>
      <c r="U20" s="94"/>
      <c r="V20" s="93" t="s">
        <v>30</v>
      </c>
      <c r="W20" s="94"/>
      <c r="X20" s="93" t="s">
        <v>41</v>
      </c>
      <c r="Y20" s="94"/>
    </row>
    <row r="21" spans="1:25" ht="20.25" customHeight="1">
      <c r="A21" s="33">
        <v>3</v>
      </c>
      <c r="B21" s="34">
        <v>0.4375</v>
      </c>
      <c r="C21" s="97" t="s">
        <v>33</v>
      </c>
      <c r="D21" s="98"/>
      <c r="E21" s="98"/>
      <c r="F21" s="98"/>
      <c r="G21" s="98"/>
      <c r="H21" s="98"/>
      <c r="I21" s="88" t="s">
        <v>47</v>
      </c>
      <c r="J21" s="89"/>
      <c r="K21" s="89"/>
      <c r="L21" s="89"/>
      <c r="M21" s="90"/>
      <c r="N21" s="91" t="s">
        <v>34</v>
      </c>
      <c r="O21" s="91"/>
      <c r="P21" s="91"/>
      <c r="Q21" s="91"/>
      <c r="R21" s="91"/>
      <c r="S21" s="92"/>
      <c r="T21" s="93" t="s">
        <v>39</v>
      </c>
      <c r="U21" s="94"/>
      <c r="V21" s="93" t="s">
        <v>39</v>
      </c>
      <c r="W21" s="94"/>
      <c r="X21" s="93" t="s">
        <v>29</v>
      </c>
      <c r="Y21" s="94"/>
    </row>
    <row r="22" spans="1:26" ht="20.25" customHeight="1">
      <c r="A22" s="33">
        <v>4</v>
      </c>
      <c r="B22" s="34">
        <v>0.4583333333333333</v>
      </c>
      <c r="C22" s="97" t="s">
        <v>35</v>
      </c>
      <c r="D22" s="98"/>
      <c r="E22" s="98"/>
      <c r="F22" s="98"/>
      <c r="G22" s="98"/>
      <c r="H22" s="98"/>
      <c r="I22" s="88" t="s">
        <v>48</v>
      </c>
      <c r="J22" s="89"/>
      <c r="K22" s="89"/>
      <c r="L22" s="89"/>
      <c r="M22" s="90"/>
      <c r="N22" s="91" t="s">
        <v>36</v>
      </c>
      <c r="O22" s="91"/>
      <c r="P22" s="91"/>
      <c r="Q22" s="91"/>
      <c r="R22" s="91"/>
      <c r="S22" s="92"/>
      <c r="T22" s="93" t="s">
        <v>41</v>
      </c>
      <c r="U22" s="94"/>
      <c r="V22" s="93" t="s">
        <v>41</v>
      </c>
      <c r="W22" s="94"/>
      <c r="X22" s="93" t="s">
        <v>30</v>
      </c>
      <c r="Y22" s="94"/>
      <c r="Z22" s="32" t="s">
        <v>25</v>
      </c>
    </row>
    <row r="23" spans="1:25" ht="20.25" customHeight="1">
      <c r="A23" s="33">
        <v>5</v>
      </c>
      <c r="B23" s="34">
        <v>0.4791666666666667</v>
      </c>
      <c r="C23" s="97" t="s">
        <v>32</v>
      </c>
      <c r="D23" s="98"/>
      <c r="E23" s="98"/>
      <c r="F23" s="98"/>
      <c r="G23" s="98"/>
      <c r="H23" s="98"/>
      <c r="I23" s="88" t="s">
        <v>49</v>
      </c>
      <c r="J23" s="89"/>
      <c r="K23" s="89"/>
      <c r="L23" s="89"/>
      <c r="M23" s="90"/>
      <c r="N23" s="91" t="s">
        <v>33</v>
      </c>
      <c r="O23" s="91"/>
      <c r="P23" s="91"/>
      <c r="Q23" s="91"/>
      <c r="R23" s="91"/>
      <c r="S23" s="92"/>
      <c r="T23" s="93" t="s">
        <v>40</v>
      </c>
      <c r="U23" s="94"/>
      <c r="V23" s="93" t="s">
        <v>40</v>
      </c>
      <c r="W23" s="94"/>
      <c r="X23" s="93" t="s">
        <v>42</v>
      </c>
      <c r="Y23" s="94"/>
    </row>
    <row r="24" spans="1:26" s="42" customFormat="1" ht="18" customHeight="1">
      <c r="A24" s="35"/>
      <c r="B24" s="36"/>
      <c r="C24" s="37"/>
      <c r="D24" s="37"/>
      <c r="E24" s="38"/>
      <c r="F24" s="38"/>
      <c r="G24" s="38"/>
      <c r="H24" s="38"/>
      <c r="I24" s="39"/>
      <c r="J24" s="39"/>
      <c r="K24" s="39"/>
      <c r="L24" s="39"/>
      <c r="M24" s="39"/>
      <c r="N24" s="40"/>
      <c r="O24" s="40"/>
      <c r="P24" s="40"/>
      <c r="Q24" s="40"/>
      <c r="R24" s="40"/>
      <c r="S24" s="40"/>
      <c r="T24" s="46" t="s">
        <v>43</v>
      </c>
      <c r="U24" s="46"/>
      <c r="V24" s="46"/>
      <c r="W24" s="46"/>
      <c r="X24" s="46"/>
      <c r="Y24" s="46"/>
      <c r="Z24" s="41"/>
    </row>
    <row r="25" spans="1:26" s="7" customFormat="1" ht="24.75" customHeight="1">
      <c r="A25" s="85" t="str">
        <f>A3</f>
        <v>SL-3</v>
      </c>
      <c r="B25" s="85"/>
      <c r="C25" s="85"/>
      <c r="D25" s="85"/>
      <c r="E25" s="6"/>
      <c r="F25" s="86">
        <v>6</v>
      </c>
      <c r="G25" s="86"/>
      <c r="H25" s="12" t="s">
        <v>14</v>
      </c>
      <c r="I25" s="86">
        <v>5</v>
      </c>
      <c r="J25" s="86"/>
      <c r="K25" s="11" t="s">
        <v>15</v>
      </c>
      <c r="L25" s="13"/>
      <c r="M25" s="47" t="s">
        <v>28</v>
      </c>
      <c r="N25" s="87"/>
      <c r="O25" s="45"/>
      <c r="P25" s="45"/>
      <c r="Q25" s="45"/>
      <c r="R25" s="6"/>
      <c r="S25" s="6"/>
      <c r="T25" s="6"/>
      <c r="U25" s="99" t="str">
        <f>U17</f>
        <v>10-5-10</v>
      </c>
      <c r="V25" s="99"/>
      <c r="W25" s="99"/>
      <c r="X25" s="99"/>
      <c r="Y25" s="99"/>
      <c r="Z25" s="29"/>
    </row>
    <row r="26" spans="1:25" ht="20.25" customHeight="1">
      <c r="A26" s="30" t="s">
        <v>18</v>
      </c>
      <c r="B26" s="31" t="s">
        <v>19</v>
      </c>
      <c r="C26" s="96" t="s">
        <v>20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/>
      <c r="T26" s="93" t="s">
        <v>11</v>
      </c>
      <c r="U26" s="94"/>
      <c r="V26" s="93" t="s">
        <v>12</v>
      </c>
      <c r="W26" s="94"/>
      <c r="X26" s="93" t="s">
        <v>12</v>
      </c>
      <c r="Y26" s="94"/>
    </row>
    <row r="27" spans="1:25" ht="20.25" customHeight="1">
      <c r="A27" s="33">
        <v>1</v>
      </c>
      <c r="B27" s="34">
        <v>0.3958333333333333</v>
      </c>
      <c r="C27" s="97" t="s">
        <v>33</v>
      </c>
      <c r="D27" s="98"/>
      <c r="E27" s="98"/>
      <c r="F27" s="98"/>
      <c r="G27" s="98"/>
      <c r="H27" s="98"/>
      <c r="I27" s="88" t="s">
        <v>50</v>
      </c>
      <c r="J27" s="89"/>
      <c r="K27" s="89"/>
      <c r="L27" s="89"/>
      <c r="M27" s="90"/>
      <c r="N27" s="91" t="s">
        <v>36</v>
      </c>
      <c r="O27" s="91"/>
      <c r="P27" s="91"/>
      <c r="Q27" s="91"/>
      <c r="R27" s="91"/>
      <c r="S27" s="92"/>
      <c r="T27" s="93" t="s">
        <v>29</v>
      </c>
      <c r="U27" s="94"/>
      <c r="V27" s="93" t="s">
        <v>29</v>
      </c>
      <c r="W27" s="94"/>
      <c r="X27" s="93" t="s">
        <v>44</v>
      </c>
      <c r="Y27" s="94"/>
    </row>
    <row r="28" spans="1:25" ht="20.25" customHeight="1">
      <c r="A28" s="33">
        <v>2</v>
      </c>
      <c r="B28" s="34">
        <v>0.4166666666666667</v>
      </c>
      <c r="C28" s="97" t="s">
        <v>32</v>
      </c>
      <c r="D28" s="98"/>
      <c r="E28" s="98"/>
      <c r="F28" s="98"/>
      <c r="G28" s="98"/>
      <c r="H28" s="98"/>
      <c r="I28" s="88" t="s">
        <v>51</v>
      </c>
      <c r="J28" s="89"/>
      <c r="K28" s="89"/>
      <c r="L28" s="89"/>
      <c r="M28" s="90"/>
      <c r="N28" s="91" t="s">
        <v>34</v>
      </c>
      <c r="O28" s="91"/>
      <c r="P28" s="91"/>
      <c r="Q28" s="91"/>
      <c r="R28" s="91"/>
      <c r="S28" s="92"/>
      <c r="T28" s="93" t="s">
        <v>30</v>
      </c>
      <c r="U28" s="94"/>
      <c r="V28" s="93" t="s">
        <v>30</v>
      </c>
      <c r="W28" s="94"/>
      <c r="X28" s="93" t="s">
        <v>40</v>
      </c>
      <c r="Y28" s="94"/>
    </row>
    <row r="29" spans="1:25" ht="20.25" customHeight="1">
      <c r="A29" s="33">
        <v>3</v>
      </c>
      <c r="B29" s="34">
        <v>0.4375</v>
      </c>
      <c r="C29" s="97" t="s">
        <v>33</v>
      </c>
      <c r="D29" s="98"/>
      <c r="E29" s="98"/>
      <c r="F29" s="98"/>
      <c r="G29" s="98"/>
      <c r="H29" s="98"/>
      <c r="I29" s="88" t="s">
        <v>52</v>
      </c>
      <c r="J29" s="89"/>
      <c r="K29" s="89"/>
      <c r="L29" s="89"/>
      <c r="M29" s="90"/>
      <c r="N29" s="91" t="s">
        <v>35</v>
      </c>
      <c r="O29" s="91"/>
      <c r="P29" s="91"/>
      <c r="Q29" s="91"/>
      <c r="R29" s="91"/>
      <c r="S29" s="92"/>
      <c r="T29" s="93" t="s">
        <v>41</v>
      </c>
      <c r="U29" s="94"/>
      <c r="V29" s="93" t="s">
        <v>41</v>
      </c>
      <c r="W29" s="94"/>
      <c r="X29" s="93" t="s">
        <v>29</v>
      </c>
      <c r="Y29" s="94"/>
    </row>
    <row r="30" spans="1:25" ht="20.25" customHeight="1">
      <c r="A30" s="33">
        <v>4</v>
      </c>
      <c r="B30" s="34">
        <v>0.4583333333333333</v>
      </c>
      <c r="C30" s="97" t="s">
        <v>36</v>
      </c>
      <c r="D30" s="98"/>
      <c r="E30" s="98"/>
      <c r="F30" s="98"/>
      <c r="G30" s="98"/>
      <c r="H30" s="98"/>
      <c r="I30" s="88" t="s">
        <v>49</v>
      </c>
      <c r="J30" s="89"/>
      <c r="K30" s="89"/>
      <c r="L30" s="89"/>
      <c r="M30" s="90"/>
      <c r="N30" s="91" t="s">
        <v>34</v>
      </c>
      <c r="O30" s="91"/>
      <c r="P30" s="91"/>
      <c r="Q30" s="91"/>
      <c r="R30" s="91"/>
      <c r="S30" s="92"/>
      <c r="T30" s="93" t="s">
        <v>44</v>
      </c>
      <c r="U30" s="94"/>
      <c r="V30" s="93" t="s">
        <v>44</v>
      </c>
      <c r="W30" s="94"/>
      <c r="X30" s="93" t="s">
        <v>30</v>
      </c>
      <c r="Y30" s="94"/>
    </row>
    <row r="31" spans="1:25" ht="20.25" customHeight="1">
      <c r="A31" s="33">
        <v>5</v>
      </c>
      <c r="B31" s="34">
        <v>0.4791666666666667</v>
      </c>
      <c r="C31" s="97" t="s">
        <v>32</v>
      </c>
      <c r="D31" s="98"/>
      <c r="E31" s="98"/>
      <c r="F31" s="98"/>
      <c r="G31" s="98"/>
      <c r="H31" s="98"/>
      <c r="I31" s="88" t="s">
        <v>53</v>
      </c>
      <c r="J31" s="89"/>
      <c r="K31" s="89"/>
      <c r="L31" s="89"/>
      <c r="M31" s="90"/>
      <c r="N31" s="91" t="s">
        <v>35</v>
      </c>
      <c r="O31" s="91"/>
      <c r="P31" s="91"/>
      <c r="Q31" s="91"/>
      <c r="R31" s="91"/>
      <c r="S31" s="92"/>
      <c r="T31" s="93" t="s">
        <v>40</v>
      </c>
      <c r="U31" s="94"/>
      <c r="V31" s="93" t="s">
        <v>40</v>
      </c>
      <c r="W31" s="94"/>
      <c r="X31" s="93" t="s">
        <v>41</v>
      </c>
      <c r="Y31" s="94"/>
    </row>
    <row r="32" spans="2:25" ht="20.25" customHeight="1">
      <c r="B32" s="6"/>
      <c r="C32" s="6"/>
      <c r="D32" s="6"/>
      <c r="E32" s="6"/>
      <c r="T32" s="46" t="s">
        <v>43</v>
      </c>
      <c r="U32" s="46"/>
      <c r="V32" s="46"/>
      <c r="W32" s="46"/>
      <c r="X32" s="46"/>
      <c r="Y32" s="46"/>
    </row>
    <row r="33" spans="1:25" ht="24.75" customHeight="1">
      <c r="A33" s="85">
        <f>A11</f>
        <v>4</v>
      </c>
      <c r="B33" s="85"/>
      <c r="C33" s="85"/>
      <c r="D33" s="85"/>
      <c r="E33" s="6"/>
      <c r="F33" s="86"/>
      <c r="G33" s="86"/>
      <c r="H33" s="12" t="s">
        <v>14</v>
      </c>
      <c r="I33" s="86"/>
      <c r="J33" s="86"/>
      <c r="K33" s="11" t="s">
        <v>15</v>
      </c>
      <c r="L33" s="13"/>
      <c r="M33" s="47" t="s">
        <v>23</v>
      </c>
      <c r="N33" s="87"/>
      <c r="O33" s="45"/>
      <c r="P33" s="45"/>
      <c r="Q33" s="45"/>
      <c r="R33" s="6"/>
      <c r="S33" s="6"/>
      <c r="T33" s="6"/>
      <c r="U33" s="99" t="str">
        <f>U25</f>
        <v>10-5-10</v>
      </c>
      <c r="V33" s="99"/>
      <c r="W33" s="99"/>
      <c r="X33" s="99"/>
      <c r="Y33" s="99"/>
    </row>
    <row r="34" spans="1:25" ht="20.25" customHeight="1">
      <c r="A34" s="30" t="s">
        <v>18</v>
      </c>
      <c r="B34" s="31" t="s">
        <v>19</v>
      </c>
      <c r="C34" s="96" t="s">
        <v>20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/>
      <c r="T34" s="93" t="s">
        <v>11</v>
      </c>
      <c r="U34" s="94"/>
      <c r="V34" s="93" t="s">
        <v>12</v>
      </c>
      <c r="W34" s="94"/>
      <c r="X34" s="93" t="s">
        <v>12</v>
      </c>
      <c r="Y34" s="94"/>
    </row>
    <row r="35" spans="1:25" ht="20.25" customHeight="1">
      <c r="A35" s="33">
        <v>1</v>
      </c>
      <c r="B35" s="34"/>
      <c r="C35" s="97"/>
      <c r="D35" s="98"/>
      <c r="E35" s="98"/>
      <c r="F35" s="98"/>
      <c r="G35" s="98"/>
      <c r="H35" s="98"/>
      <c r="I35" s="88" t="s">
        <v>24</v>
      </c>
      <c r="J35" s="89"/>
      <c r="K35" s="89"/>
      <c r="L35" s="89"/>
      <c r="M35" s="90"/>
      <c r="N35" s="91"/>
      <c r="O35" s="91"/>
      <c r="P35" s="91"/>
      <c r="Q35" s="91"/>
      <c r="R35" s="91"/>
      <c r="S35" s="92"/>
      <c r="T35" s="93" t="s">
        <v>25</v>
      </c>
      <c r="U35" s="94"/>
      <c r="V35" s="93" t="s">
        <v>25</v>
      </c>
      <c r="W35" s="94"/>
      <c r="X35" s="93" t="s">
        <v>25</v>
      </c>
      <c r="Y35" s="94"/>
    </row>
    <row r="36" spans="1:25" ht="20.25" customHeight="1">
      <c r="A36" s="33">
        <v>2</v>
      </c>
      <c r="B36" s="34"/>
      <c r="C36" s="97"/>
      <c r="D36" s="98"/>
      <c r="E36" s="98"/>
      <c r="F36" s="98"/>
      <c r="G36" s="98"/>
      <c r="H36" s="98"/>
      <c r="I36" s="88" t="s">
        <v>24</v>
      </c>
      <c r="J36" s="89"/>
      <c r="K36" s="89"/>
      <c r="L36" s="89"/>
      <c r="M36" s="90"/>
      <c r="N36" s="91"/>
      <c r="O36" s="91"/>
      <c r="P36" s="91"/>
      <c r="Q36" s="91"/>
      <c r="R36" s="91"/>
      <c r="S36" s="92"/>
      <c r="T36" s="93" t="s">
        <v>25</v>
      </c>
      <c r="U36" s="94"/>
      <c r="V36" s="93" t="s">
        <v>25</v>
      </c>
      <c r="W36" s="94"/>
      <c r="X36" s="93" t="s">
        <v>25</v>
      </c>
      <c r="Y36" s="94"/>
    </row>
    <row r="37" spans="1:25" ht="20.25" customHeight="1">
      <c r="A37" s="33">
        <v>3</v>
      </c>
      <c r="B37" s="34"/>
      <c r="C37" s="97"/>
      <c r="D37" s="98"/>
      <c r="E37" s="98"/>
      <c r="F37" s="98"/>
      <c r="G37" s="98"/>
      <c r="H37" s="98"/>
      <c r="I37" s="88" t="s">
        <v>24</v>
      </c>
      <c r="J37" s="89"/>
      <c r="K37" s="89"/>
      <c r="L37" s="89"/>
      <c r="M37" s="90"/>
      <c r="N37" s="91"/>
      <c r="O37" s="91"/>
      <c r="P37" s="91"/>
      <c r="Q37" s="91"/>
      <c r="R37" s="91"/>
      <c r="S37" s="92"/>
      <c r="T37" s="93" t="s">
        <v>25</v>
      </c>
      <c r="U37" s="94"/>
      <c r="V37" s="93" t="s">
        <v>25</v>
      </c>
      <c r="W37" s="94"/>
      <c r="X37" s="93" t="s">
        <v>25</v>
      </c>
      <c r="Y37" s="94"/>
    </row>
    <row r="38" spans="1:25" ht="20.25" customHeight="1">
      <c r="A38" s="33">
        <v>4</v>
      </c>
      <c r="B38" s="34"/>
      <c r="C38" s="97"/>
      <c r="D38" s="98"/>
      <c r="E38" s="98"/>
      <c r="F38" s="98"/>
      <c r="G38" s="98"/>
      <c r="H38" s="98"/>
      <c r="I38" s="88" t="s">
        <v>24</v>
      </c>
      <c r="J38" s="89"/>
      <c r="K38" s="89"/>
      <c r="L38" s="89"/>
      <c r="M38" s="90"/>
      <c r="N38" s="91"/>
      <c r="O38" s="91"/>
      <c r="P38" s="91"/>
      <c r="Q38" s="91"/>
      <c r="R38" s="91"/>
      <c r="S38" s="92"/>
      <c r="T38" s="93" t="s">
        <v>25</v>
      </c>
      <c r="U38" s="94"/>
      <c r="V38" s="93" t="s">
        <v>25</v>
      </c>
      <c r="W38" s="94"/>
      <c r="X38" s="93" t="s">
        <v>25</v>
      </c>
      <c r="Y38" s="94"/>
    </row>
    <row r="39" spans="1:25" ht="20.25" customHeight="1">
      <c r="A39" s="33">
        <v>5</v>
      </c>
      <c r="B39" s="34"/>
      <c r="C39" s="97"/>
      <c r="D39" s="98"/>
      <c r="E39" s="98"/>
      <c r="F39" s="98"/>
      <c r="G39" s="98"/>
      <c r="H39" s="98"/>
      <c r="I39" s="88" t="s">
        <v>24</v>
      </c>
      <c r="J39" s="89"/>
      <c r="K39" s="89"/>
      <c r="L39" s="89"/>
      <c r="M39" s="90"/>
      <c r="N39" s="91"/>
      <c r="O39" s="91"/>
      <c r="P39" s="91"/>
      <c r="Q39" s="91"/>
      <c r="R39" s="91"/>
      <c r="S39" s="92"/>
      <c r="T39" s="93" t="s">
        <v>25</v>
      </c>
      <c r="U39" s="94"/>
      <c r="V39" s="93" t="s">
        <v>25</v>
      </c>
      <c r="W39" s="94"/>
      <c r="X39" s="93" t="s">
        <v>25</v>
      </c>
      <c r="Y39" s="94"/>
    </row>
    <row r="40" ht="20.25" customHeight="1">
      <c r="B40" s="43" t="s">
        <v>38</v>
      </c>
    </row>
    <row r="41" ht="13.5" customHeight="1"/>
    <row r="42" ht="13.5" customHeight="1"/>
    <row r="43" ht="13.5" customHeight="1"/>
    <row r="44" ht="13.5" customHeight="1"/>
  </sheetData>
  <sheetProtection/>
  <mergeCells count="213">
    <mergeCell ref="V39:W39"/>
    <mergeCell ref="X39:Y39"/>
    <mergeCell ref="C39:H39"/>
    <mergeCell ref="I39:M39"/>
    <mergeCell ref="N39:S39"/>
    <mergeCell ref="T39:U39"/>
    <mergeCell ref="V38:W38"/>
    <mergeCell ref="X38:Y38"/>
    <mergeCell ref="C37:H37"/>
    <mergeCell ref="I37:M37"/>
    <mergeCell ref="C38:H38"/>
    <mergeCell ref="I38:M38"/>
    <mergeCell ref="N38:S38"/>
    <mergeCell ref="T38:U38"/>
    <mergeCell ref="N37:S37"/>
    <mergeCell ref="T37:U37"/>
    <mergeCell ref="V35:W35"/>
    <mergeCell ref="X35:Y35"/>
    <mergeCell ref="V36:W36"/>
    <mergeCell ref="X36:Y36"/>
    <mergeCell ref="V37:W37"/>
    <mergeCell ref="X37:Y37"/>
    <mergeCell ref="C36:H36"/>
    <mergeCell ref="I36:M36"/>
    <mergeCell ref="N36:S36"/>
    <mergeCell ref="T36:U36"/>
    <mergeCell ref="C35:H35"/>
    <mergeCell ref="I35:M35"/>
    <mergeCell ref="N35:S35"/>
    <mergeCell ref="T35:U35"/>
    <mergeCell ref="U33:Y33"/>
    <mergeCell ref="C34:S34"/>
    <mergeCell ref="T34:U34"/>
    <mergeCell ref="V34:W34"/>
    <mergeCell ref="X34:Y34"/>
    <mergeCell ref="A33:D33"/>
    <mergeCell ref="F33:G33"/>
    <mergeCell ref="I33:J33"/>
    <mergeCell ref="M33:N33"/>
    <mergeCell ref="C31:H31"/>
    <mergeCell ref="I31:M31"/>
    <mergeCell ref="N31:S31"/>
    <mergeCell ref="T31:U31"/>
    <mergeCell ref="C30:H30"/>
    <mergeCell ref="I30:M30"/>
    <mergeCell ref="N30:S30"/>
    <mergeCell ref="T30:U30"/>
    <mergeCell ref="T29:U29"/>
    <mergeCell ref="V31:W31"/>
    <mergeCell ref="X31:Y31"/>
    <mergeCell ref="V30:W30"/>
    <mergeCell ref="X30:Y30"/>
    <mergeCell ref="V29:W29"/>
    <mergeCell ref="X29:Y29"/>
    <mergeCell ref="T27:U27"/>
    <mergeCell ref="V28:W28"/>
    <mergeCell ref="X28:Y28"/>
    <mergeCell ref="C29:H29"/>
    <mergeCell ref="I29:M29"/>
    <mergeCell ref="C28:H28"/>
    <mergeCell ref="I28:M28"/>
    <mergeCell ref="N28:S28"/>
    <mergeCell ref="T28:U28"/>
    <mergeCell ref="N29:S29"/>
    <mergeCell ref="F25:G25"/>
    <mergeCell ref="I25:J25"/>
    <mergeCell ref="M25:N25"/>
    <mergeCell ref="C27:H27"/>
    <mergeCell ref="I27:M27"/>
    <mergeCell ref="N27:S27"/>
    <mergeCell ref="N23:S23"/>
    <mergeCell ref="T23:U23"/>
    <mergeCell ref="V27:W27"/>
    <mergeCell ref="X27:Y27"/>
    <mergeCell ref="U25:Y25"/>
    <mergeCell ref="C26:S26"/>
    <mergeCell ref="T26:U26"/>
    <mergeCell ref="V26:W26"/>
    <mergeCell ref="X26:Y26"/>
    <mergeCell ref="A25:D25"/>
    <mergeCell ref="V23:W23"/>
    <mergeCell ref="X23:Y23"/>
    <mergeCell ref="C22:H22"/>
    <mergeCell ref="I22:M22"/>
    <mergeCell ref="N22:S22"/>
    <mergeCell ref="T22:U22"/>
    <mergeCell ref="V22:W22"/>
    <mergeCell ref="X22:Y22"/>
    <mergeCell ref="C23:H23"/>
    <mergeCell ref="I23:M23"/>
    <mergeCell ref="C21:H21"/>
    <mergeCell ref="I21:M21"/>
    <mergeCell ref="N21:S21"/>
    <mergeCell ref="C20:H20"/>
    <mergeCell ref="I20:M20"/>
    <mergeCell ref="N20:S20"/>
    <mergeCell ref="T20:U20"/>
    <mergeCell ref="V18:W18"/>
    <mergeCell ref="X18:Y18"/>
    <mergeCell ref="V21:W21"/>
    <mergeCell ref="X21:Y21"/>
    <mergeCell ref="X19:Y19"/>
    <mergeCell ref="V20:W20"/>
    <mergeCell ref="X20:Y20"/>
    <mergeCell ref="T21:U21"/>
    <mergeCell ref="I19:M19"/>
    <mergeCell ref="N19:S19"/>
    <mergeCell ref="T19:U19"/>
    <mergeCell ref="V19:W19"/>
    <mergeCell ref="U17:Y17"/>
    <mergeCell ref="C18:S18"/>
    <mergeCell ref="T18:U18"/>
    <mergeCell ref="C19:H19"/>
    <mergeCell ref="R13:R14"/>
    <mergeCell ref="S13:S14"/>
    <mergeCell ref="V13:V14"/>
    <mergeCell ref="W13:W14"/>
    <mergeCell ref="X13:X14"/>
    <mergeCell ref="Y13:Y14"/>
    <mergeCell ref="O11:Q11"/>
    <mergeCell ref="T13:T14"/>
    <mergeCell ref="U13:U14"/>
    <mergeCell ref="Z13:Z14"/>
    <mergeCell ref="A17:D17"/>
    <mergeCell ref="F17:G17"/>
    <mergeCell ref="I17:J17"/>
    <mergeCell ref="M17:N17"/>
    <mergeCell ref="L13:N13"/>
    <mergeCell ref="O13:Q14"/>
    <mergeCell ref="Y11:Y12"/>
    <mergeCell ref="V11:V12"/>
    <mergeCell ref="W11:W12"/>
    <mergeCell ref="Z11:Z12"/>
    <mergeCell ref="A13:A14"/>
    <mergeCell ref="B13:B14"/>
    <mergeCell ref="C13:E13"/>
    <mergeCell ref="F13:H13"/>
    <mergeCell ref="I13:K13"/>
    <mergeCell ref="L11:N12"/>
    <mergeCell ref="O9:Q9"/>
    <mergeCell ref="R9:R10"/>
    <mergeCell ref="S9:S10"/>
    <mergeCell ref="X9:X10"/>
    <mergeCell ref="Y9:Y10"/>
    <mergeCell ref="R11:R12"/>
    <mergeCell ref="S11:S12"/>
    <mergeCell ref="T11:T12"/>
    <mergeCell ref="U11:U12"/>
    <mergeCell ref="X11:X12"/>
    <mergeCell ref="A11:A12"/>
    <mergeCell ref="B11:B12"/>
    <mergeCell ref="C11:E11"/>
    <mergeCell ref="F11:H11"/>
    <mergeCell ref="I11:K11"/>
    <mergeCell ref="L9:N9"/>
    <mergeCell ref="U9:U10"/>
    <mergeCell ref="V7:V8"/>
    <mergeCell ref="W7:W8"/>
    <mergeCell ref="V9:V10"/>
    <mergeCell ref="W9:W10"/>
    <mergeCell ref="Z9:Z10"/>
    <mergeCell ref="Y7:Y8"/>
    <mergeCell ref="Z7:Z8"/>
    <mergeCell ref="A9:A10"/>
    <mergeCell ref="B9:B10"/>
    <mergeCell ref="C9:E9"/>
    <mergeCell ref="F9:H9"/>
    <mergeCell ref="I9:K10"/>
    <mergeCell ref="L7:N7"/>
    <mergeCell ref="O7:Q7"/>
    <mergeCell ref="T9:T10"/>
    <mergeCell ref="W5:W6"/>
    <mergeCell ref="R5:R6"/>
    <mergeCell ref="S5:S6"/>
    <mergeCell ref="T5:T6"/>
    <mergeCell ref="U5:U6"/>
    <mergeCell ref="X7:X8"/>
    <mergeCell ref="O5:Q5"/>
    <mergeCell ref="R7:R8"/>
    <mergeCell ref="S7:S8"/>
    <mergeCell ref="T7:T8"/>
    <mergeCell ref="U7:U8"/>
    <mergeCell ref="V5:V6"/>
    <mergeCell ref="I5:K5"/>
    <mergeCell ref="X5:X6"/>
    <mergeCell ref="Y5:Y6"/>
    <mergeCell ref="Z5:Z6"/>
    <mergeCell ref="A7:A8"/>
    <mergeCell ref="B7:B8"/>
    <mergeCell ref="C7:E7"/>
    <mergeCell ref="F7:H8"/>
    <mergeCell ref="I7:K7"/>
    <mergeCell ref="L5:N5"/>
    <mergeCell ref="A1:Y1"/>
    <mergeCell ref="L2:O2"/>
    <mergeCell ref="P2:R2"/>
    <mergeCell ref="S2:U2"/>
    <mergeCell ref="V2:Y2"/>
    <mergeCell ref="T24:Y24"/>
    <mergeCell ref="C4:E4"/>
    <mergeCell ref="F4:H4"/>
    <mergeCell ref="I4:K4"/>
    <mergeCell ref="L4:N4"/>
    <mergeCell ref="T32:Y32"/>
    <mergeCell ref="A3:D3"/>
    <mergeCell ref="S3:U3"/>
    <mergeCell ref="V3:Y3"/>
    <mergeCell ref="L3:R3"/>
    <mergeCell ref="A5:A6"/>
    <mergeCell ref="B5:B6"/>
    <mergeCell ref="C5:E6"/>
    <mergeCell ref="F5:H5"/>
    <mergeCell ref="O4:Q4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nori</cp:lastModifiedBy>
  <cp:lastPrinted>2010-09-27T05:42:56Z</cp:lastPrinted>
  <dcterms:created xsi:type="dcterms:W3CDTF">2003-02-20T23:33:23Z</dcterms:created>
  <dcterms:modified xsi:type="dcterms:W3CDTF">2011-06-06T15:58:19Z</dcterms:modified>
  <cp:category/>
  <cp:version/>
  <cp:contentType/>
  <cp:contentStatus/>
</cp:coreProperties>
</file>